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2" activeTab="8"/>
  </bookViews>
  <sheets>
    <sheet name="Sumários" sheetId="3" r:id="rId1"/>
    <sheet name="Observação" sheetId="2" r:id="rId2"/>
    <sheet name="Unid1 - FS1" sheetId="4" r:id="rId3"/>
    <sheet name="Unid1 - FS2" sheetId="5" r:id="rId4"/>
    <sheet name="Unid1 - Final" sheetId="6" r:id="rId5"/>
    <sheet name="Unid2 - FS1" sheetId="9" r:id="rId6"/>
    <sheet name="Unid2 - FS2" sheetId="10" r:id="rId7"/>
    <sheet name="Unid2 - FS3" sheetId="7" r:id="rId8"/>
    <sheet name="Unid2 - Final" sheetId="8" r:id="rId9"/>
  </sheets>
  <calcPr calcId="125725"/>
</workbook>
</file>

<file path=xl/calcChain.xml><?xml version="1.0" encoding="utf-8"?>
<calcChain xmlns="http://schemas.openxmlformats.org/spreadsheetml/2006/main">
  <c r="I25" i="9"/>
  <c r="C22" i="8" s="1"/>
  <c r="I24" i="9"/>
  <c r="C21" i="8" s="1"/>
  <c r="I23" i="9"/>
  <c r="C20" i="8" s="1"/>
  <c r="I22" i="9"/>
  <c r="C19" i="8" s="1"/>
  <c r="I21" i="9"/>
  <c r="C18" i="8" s="1"/>
  <c r="I20" i="9"/>
  <c r="C17" i="8" s="1"/>
  <c r="I19" i="9"/>
  <c r="C16" i="8" s="1"/>
  <c r="I18" i="9"/>
  <c r="C15" i="8" s="1"/>
  <c r="I17" i="9"/>
  <c r="I16"/>
  <c r="C13" i="8" s="1"/>
  <c r="I15" i="9"/>
  <c r="C12" i="8" s="1"/>
  <c r="I14" i="9"/>
  <c r="C11" i="8" s="1"/>
  <c r="I13" i="9"/>
  <c r="C10" i="8" s="1"/>
  <c r="I12" i="9"/>
  <c r="I11"/>
  <c r="C8" i="8" s="1"/>
  <c r="I10" i="9"/>
  <c r="C7" i="8" s="1"/>
  <c r="I9" i="9"/>
  <c r="C6" i="8" s="1"/>
  <c r="I8" i="9"/>
  <c r="C5" i="8" s="1"/>
  <c r="I7" i="9"/>
  <c r="I6"/>
  <c r="I5"/>
  <c r="C2" i="8" s="1"/>
  <c r="B22" i="6"/>
  <c r="B23"/>
  <c r="B24"/>
  <c r="C22"/>
  <c r="C23"/>
  <c r="C24"/>
  <c r="W27" i="5"/>
  <c r="S5" i="4"/>
  <c r="D29" i="3"/>
  <c r="S5" i="10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4"/>
  <c r="D5"/>
  <c r="V5" s="1"/>
  <c r="D3" i="8" s="1"/>
  <c r="D6" i="10"/>
  <c r="D7"/>
  <c r="V7" s="1"/>
  <c r="D8"/>
  <c r="D9"/>
  <c r="D10"/>
  <c r="D11"/>
  <c r="V11" s="1"/>
  <c r="D9" i="8" s="1"/>
  <c r="D12" i="10"/>
  <c r="D13"/>
  <c r="V13" s="1"/>
  <c r="D11" i="8" s="1"/>
  <c r="D14" i="10"/>
  <c r="D15"/>
  <c r="D16"/>
  <c r="D17"/>
  <c r="D18"/>
  <c r="D19"/>
  <c r="V19" s="1"/>
  <c r="D17" i="8" s="1"/>
  <c r="D20" i="10"/>
  <c r="D21"/>
  <c r="V21" s="1"/>
  <c r="D19" i="8" s="1"/>
  <c r="D22" i="10"/>
  <c r="D23"/>
  <c r="V23" s="1"/>
  <c r="D21" i="8" s="1"/>
  <c r="D24" i="10"/>
  <c r="D4"/>
  <c r="V15"/>
  <c r="D13" i="8" s="1"/>
  <c r="C14"/>
  <c r="C4"/>
  <c r="C3"/>
  <c r="E8"/>
  <c r="C9"/>
  <c r="I26" i="9"/>
  <c r="J9" i="8"/>
  <c r="R24" i="2"/>
  <c r="J22" i="8" s="1"/>
  <c r="R23" i="2"/>
  <c r="J21" i="8" s="1"/>
  <c r="R22" i="2"/>
  <c r="J20" i="8" s="1"/>
  <c r="R21" i="2"/>
  <c r="J19" i="8" s="1"/>
  <c r="R20" i="2"/>
  <c r="J18" i="8" s="1"/>
  <c r="R19" i="2"/>
  <c r="J17" i="8" s="1"/>
  <c r="R18" i="2"/>
  <c r="J16" i="8" s="1"/>
  <c r="R17" i="2"/>
  <c r="J15" i="8" s="1"/>
  <c r="R16" i="2"/>
  <c r="J14" i="8" s="1"/>
  <c r="R15" i="2"/>
  <c r="J13" i="8" s="1"/>
  <c r="R14" i="2"/>
  <c r="J12" i="8" s="1"/>
  <c r="R13" i="2"/>
  <c r="J11" i="8" s="1"/>
  <c r="R12" i="2"/>
  <c r="J10" i="8" s="1"/>
  <c r="R11" i="2"/>
  <c r="R10"/>
  <c r="J8" i="8" s="1"/>
  <c r="R9" i="2"/>
  <c r="J7" i="8" s="1"/>
  <c r="R8" i="2"/>
  <c r="J6" i="8" s="1"/>
  <c r="R7" i="2"/>
  <c r="J5" i="8" s="1"/>
  <c r="R6" i="2"/>
  <c r="J4" i="8" s="1"/>
  <c r="R5" i="2"/>
  <c r="J3" i="8" s="1"/>
  <c r="R4" i="2"/>
  <c r="J2" i="8" s="1"/>
  <c r="M11" i="7"/>
  <c r="D26"/>
  <c r="M26" s="1"/>
  <c r="D6"/>
  <c r="M6" s="1"/>
  <c r="E3" i="8" s="1"/>
  <c r="D7" i="7"/>
  <c r="M7" s="1"/>
  <c r="E4" i="8" s="1"/>
  <c r="D8" i="7"/>
  <c r="M8" s="1"/>
  <c r="E5" i="8" s="1"/>
  <c r="D9" i="7"/>
  <c r="M9" s="1"/>
  <c r="E6" i="8" s="1"/>
  <c r="D10" i="7"/>
  <c r="M10" s="1"/>
  <c r="E7" i="8" s="1"/>
  <c r="D11" i="7"/>
  <c r="D12"/>
  <c r="M12" s="1"/>
  <c r="E9" i="8" s="1"/>
  <c r="D13" i="7"/>
  <c r="M13" s="1"/>
  <c r="E10" i="8" s="1"/>
  <c r="D14" i="7"/>
  <c r="M14" s="1"/>
  <c r="E11" i="8" s="1"/>
  <c r="D15" i="7"/>
  <c r="M15" s="1"/>
  <c r="E12" i="8" s="1"/>
  <c r="D16" i="7"/>
  <c r="M16" s="1"/>
  <c r="E13" i="8" s="1"/>
  <c r="D17" i="7"/>
  <c r="M17" s="1"/>
  <c r="E14" i="8" s="1"/>
  <c r="D18" i="7"/>
  <c r="M18" s="1"/>
  <c r="E15" i="8" s="1"/>
  <c r="D19" i="7"/>
  <c r="M19" s="1"/>
  <c r="E16" i="8" s="1"/>
  <c r="D20" i="7"/>
  <c r="M20" s="1"/>
  <c r="E17" i="8" s="1"/>
  <c r="D21" i="7"/>
  <c r="M21" s="1"/>
  <c r="E18" i="8" s="1"/>
  <c r="D22" i="7"/>
  <c r="M22" s="1"/>
  <c r="E19" i="8" s="1"/>
  <c r="D23" i="7"/>
  <c r="M23" s="1"/>
  <c r="E20" i="8" s="1"/>
  <c r="D24" i="7"/>
  <c r="M24" s="1"/>
  <c r="E21" i="8" s="1"/>
  <c r="D25" i="7"/>
  <c r="M25" s="1"/>
  <c r="E22" i="8" s="1"/>
  <c r="D5" i="7"/>
  <c r="M5" s="1"/>
  <c r="E2" i="8" s="1"/>
  <c r="N24" i="3"/>
  <c r="I5" i="2"/>
  <c r="F5" i="6" s="1"/>
  <c r="I6" i="2"/>
  <c r="F6" i="6" s="1"/>
  <c r="I7" i="2"/>
  <c r="F7" i="6" s="1"/>
  <c r="I8" i="2"/>
  <c r="F8" i="6" s="1"/>
  <c r="I9" i="2"/>
  <c r="F9" i="6" s="1"/>
  <c r="I10" i="2"/>
  <c r="F10" i="6" s="1"/>
  <c r="I11" i="2"/>
  <c r="F11" i="6" s="1"/>
  <c r="I12" i="2"/>
  <c r="F12" i="6" s="1"/>
  <c r="I13" i="2"/>
  <c r="F13" i="6" s="1"/>
  <c r="I14" i="2"/>
  <c r="F14" i="6" s="1"/>
  <c r="I15" i="2"/>
  <c r="F15" i="6" s="1"/>
  <c r="I16" i="2"/>
  <c r="F16" i="6" s="1"/>
  <c r="I17" i="2"/>
  <c r="F17" i="6" s="1"/>
  <c r="I18" i="2"/>
  <c r="F18" i="6" s="1"/>
  <c r="I19" i="2"/>
  <c r="F19" i="6" s="1"/>
  <c r="I20" i="2"/>
  <c r="F20" i="6" s="1"/>
  <c r="I21" i="2"/>
  <c r="F21" i="6" s="1"/>
  <c r="I22" i="2"/>
  <c r="F22" i="6" s="1"/>
  <c r="I23" i="2"/>
  <c r="F23" i="6" s="1"/>
  <c r="I24" i="2"/>
  <c r="F24" i="6" s="1"/>
  <c r="I4" i="2"/>
  <c r="F4" i="6" s="1"/>
  <c r="C5"/>
  <c r="C9"/>
  <c r="C13"/>
  <c r="C17"/>
  <c r="C21"/>
  <c r="C4"/>
  <c r="W5" i="5"/>
  <c r="W6"/>
  <c r="W7"/>
  <c r="C6" i="6" s="1"/>
  <c r="W8" i="5"/>
  <c r="C7" i="6" s="1"/>
  <c r="W9" i="5"/>
  <c r="C8" i="6" s="1"/>
  <c r="W10" i="5"/>
  <c r="W11"/>
  <c r="C10" i="6" s="1"/>
  <c r="W12" i="5"/>
  <c r="C11" i="6" s="1"/>
  <c r="W13" i="5"/>
  <c r="C12" i="6" s="1"/>
  <c r="W14" i="5"/>
  <c r="W15"/>
  <c r="C14" i="6" s="1"/>
  <c r="W16" i="5"/>
  <c r="C15" i="6" s="1"/>
  <c r="W17" i="5"/>
  <c r="C16" i="6" s="1"/>
  <c r="W18" i="5"/>
  <c r="W19"/>
  <c r="C18" i="6" s="1"/>
  <c r="W20" i="5"/>
  <c r="C19" i="6" s="1"/>
  <c r="W21" i="5"/>
  <c r="C20" i="6" s="1"/>
  <c r="W22" i="5"/>
  <c r="W23"/>
  <c r="W24"/>
  <c r="W25"/>
  <c r="W26"/>
  <c r="I26" i="3"/>
  <c r="D6" i="4"/>
  <c r="D7"/>
  <c r="D8"/>
  <c r="D9"/>
  <c r="D10"/>
  <c r="S10" s="1"/>
  <c r="B9" i="6" s="1"/>
  <c r="D9" s="1"/>
  <c r="D11" i="4"/>
  <c r="D12"/>
  <c r="D13"/>
  <c r="S13" s="1"/>
  <c r="B12" i="6" s="1"/>
  <c r="D14" i="4"/>
  <c r="S14" s="1"/>
  <c r="B13" i="6" s="1"/>
  <c r="D15" i="4"/>
  <c r="D16"/>
  <c r="D17"/>
  <c r="S17" s="1"/>
  <c r="B16" i="6" s="1"/>
  <c r="D18" i="4"/>
  <c r="S18" s="1"/>
  <c r="B17" i="6" s="1"/>
  <c r="D19" i="4"/>
  <c r="D20"/>
  <c r="D21"/>
  <c r="S21" s="1"/>
  <c r="B20" i="6" s="1"/>
  <c r="D22" i="4"/>
  <c r="S22" s="1"/>
  <c r="B21" i="6" s="1"/>
  <c r="D23" i="4"/>
  <c r="D24"/>
  <c r="D25"/>
  <c r="S25" s="1"/>
  <c r="S6"/>
  <c r="B5" i="6" s="1"/>
  <c r="S7" i="4"/>
  <c r="B6" i="6" s="1"/>
  <c r="S8" i="4"/>
  <c r="B7" i="6" s="1"/>
  <c r="S9" i="4"/>
  <c r="B8" i="6" s="1"/>
  <c r="S11" i="4"/>
  <c r="B10" i="6" s="1"/>
  <c r="S12" i="4"/>
  <c r="B11" i="6" s="1"/>
  <c r="S15" i="4"/>
  <c r="B14" i="6" s="1"/>
  <c r="D14" s="1"/>
  <c r="S16" i="4"/>
  <c r="B15" i="6" s="1"/>
  <c r="S19" i="4"/>
  <c r="B18" i="6" s="1"/>
  <c r="S20" i="4"/>
  <c r="B19" i="6" s="1"/>
  <c r="S23" i="4"/>
  <c r="S24"/>
  <c r="S26"/>
  <c r="D5"/>
  <c r="B4" i="6" s="1"/>
  <c r="D22" l="1"/>
  <c r="G22" s="1"/>
  <c r="D13"/>
  <c r="V17" i="10"/>
  <c r="D15" i="8" s="1"/>
  <c r="F15" s="1"/>
  <c r="L15" s="1"/>
  <c r="V9" i="10"/>
  <c r="D7" i="8" s="1"/>
  <c r="F7" s="1"/>
  <c r="L7" s="1"/>
  <c r="H25" i="6"/>
  <c r="D7"/>
  <c r="G7" s="1"/>
  <c r="G13"/>
  <c r="G9"/>
  <c r="D4"/>
  <c r="D23"/>
  <c r="G23" s="1"/>
  <c r="D15"/>
  <c r="G15" s="1"/>
  <c r="D8"/>
  <c r="G8" s="1"/>
  <c r="D24"/>
  <c r="G24" s="1"/>
  <c r="D20"/>
  <c r="G20" s="1"/>
  <c r="D16"/>
  <c r="D12"/>
  <c r="G12" s="1"/>
  <c r="G4"/>
  <c r="D21"/>
  <c r="G21" s="1"/>
  <c r="D5"/>
  <c r="G5" s="1"/>
  <c r="D17"/>
  <c r="G17" s="1"/>
  <c r="D18"/>
  <c r="G18" s="1"/>
  <c r="D10"/>
  <c r="G10" s="1"/>
  <c r="D19"/>
  <c r="G19" s="1"/>
  <c r="D11"/>
  <c r="G11" s="1"/>
  <c r="D6"/>
  <c r="G6" s="1"/>
  <c r="G16"/>
  <c r="V24" i="10"/>
  <c r="D22" i="8" s="1"/>
  <c r="F22" s="1"/>
  <c r="L22" s="1"/>
  <c r="V16" i="10"/>
  <c r="D14" i="8" s="1"/>
  <c r="F14" s="1"/>
  <c r="L14" s="1"/>
  <c r="V12" i="10"/>
  <c r="D31" i="3"/>
  <c r="V22" i="10"/>
  <c r="D20" i="8" s="1"/>
  <c r="F20" s="1"/>
  <c r="L20" s="1"/>
  <c r="V18" i="10"/>
  <c r="D16" i="8" s="1"/>
  <c r="F16" s="1"/>
  <c r="L16" s="1"/>
  <c r="V14" i="10"/>
  <c r="D12" i="8" s="1"/>
  <c r="F12" s="1"/>
  <c r="L12" s="1"/>
  <c r="V10" i="10"/>
  <c r="D8" i="8" s="1"/>
  <c r="F8" s="1"/>
  <c r="L8" s="1"/>
  <c r="V6" i="10"/>
  <c r="G14" i="6"/>
  <c r="V20" i="10"/>
  <c r="D18" i="8" s="1"/>
  <c r="F18" s="1"/>
  <c r="L18" s="1"/>
  <c r="V8" i="10"/>
  <c r="D6" i="8" s="1"/>
  <c r="F6" s="1"/>
  <c r="L6" s="1"/>
  <c r="V4" i="10"/>
  <c r="D2" i="8" s="1"/>
  <c r="F2" s="1"/>
  <c r="L2" s="1"/>
  <c r="D10"/>
  <c r="F10" s="1"/>
  <c r="L10" s="1"/>
  <c r="D4"/>
  <c r="F4" s="1"/>
  <c r="L4" s="1"/>
  <c r="F17"/>
  <c r="L17" s="1"/>
  <c r="F13"/>
  <c r="L13" s="1"/>
  <c r="F21"/>
  <c r="L21" s="1"/>
  <c r="F19"/>
  <c r="L19" s="1"/>
  <c r="F11"/>
  <c r="L11" s="1"/>
  <c r="F9"/>
  <c r="L9" s="1"/>
  <c r="D5"/>
  <c r="F5" s="1"/>
  <c r="L5" s="1"/>
  <c r="F3"/>
  <c r="L3" s="1"/>
</calcChain>
</file>

<file path=xl/comments1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Comportamento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Empenho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Participação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Relacionamento</t>
        </r>
      </text>
    </comment>
    <comment ref="H3" authorId="0">
      <text>
        <r>
          <rPr>
            <sz val="9"/>
            <color indexed="81"/>
            <rFont val="Tahoma"/>
            <family val="2"/>
          </rPr>
          <t>Pontualidade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Comportamento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Empenho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Participação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Relacionamento</t>
        </r>
      </text>
    </comment>
    <comment ref="Q3" authorId="0">
      <text>
        <r>
          <rPr>
            <sz val="9"/>
            <color indexed="81"/>
            <rFont val="Tahoma"/>
            <family val="2"/>
          </rPr>
          <t>Pontualidade</t>
        </r>
      </text>
    </comment>
  </commentList>
</comments>
</file>

<file path=xl/sharedStrings.xml><?xml version="1.0" encoding="utf-8"?>
<sst xmlns="http://schemas.openxmlformats.org/spreadsheetml/2006/main" count="462" uniqueCount="210">
  <si>
    <t>Data</t>
  </si>
  <si>
    <t>Sumário</t>
  </si>
  <si>
    <t>Horas</t>
  </si>
  <si>
    <t>Apresentação dos conteúdos a leccionar e dos critérios de avaliação. Inscrição na disciplina moodle.</t>
  </si>
  <si>
    <t>UNIDADE 1: Folha de Cálculo MS EXCEL</t>
  </si>
  <si>
    <t>30 Horas, 40 aulas de 45 min</t>
  </si>
  <si>
    <t>Horas totais</t>
  </si>
  <si>
    <t>Introdução á folha de cálculo. Criação de uma folha de cálculo.</t>
  </si>
  <si>
    <t>Comportamento;</t>
  </si>
  <si>
    <t>Empenho nas actividades propostas;</t>
  </si>
  <si>
    <t>Participação;</t>
  </si>
  <si>
    <t>Relacionamento com colegas e professores;</t>
  </si>
  <si>
    <t>Pontualidade.</t>
  </si>
  <si>
    <t>Criação de folhas de cálculo</t>
  </si>
  <si>
    <t>Aulas</t>
  </si>
  <si>
    <t>7, 8</t>
  </si>
  <si>
    <t>5 ,6</t>
  </si>
  <si>
    <t>1, 2</t>
  </si>
  <si>
    <t>3, 4</t>
  </si>
  <si>
    <t>9, 10</t>
  </si>
  <si>
    <t>Utilização de fórmulas e funções para processar números</t>
  </si>
  <si>
    <t>Aumento da produtividade com macros</t>
  </si>
  <si>
    <t>Impressão de uma folha de cálculo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</si>
  <si>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Formatação de uma folha</t>
    </r>
  </si>
  <si>
    <t>Criação de gráficos em folhas</t>
  </si>
  <si>
    <t>Trabalho com Tabelas Dinâmicas</t>
  </si>
  <si>
    <t xml:space="preserve">Integração de Tabelas e Gráficos no processador de texto </t>
  </si>
  <si>
    <t xml:space="preserve">Utilização da folha de cálculo para publicar na Web </t>
  </si>
  <si>
    <t>Ficha de avaliação somativa</t>
  </si>
  <si>
    <t>19, 20</t>
  </si>
  <si>
    <t>Certas</t>
  </si>
  <si>
    <t>Total</t>
  </si>
  <si>
    <t>Exercicio 1</t>
  </si>
  <si>
    <t>Exercicio 2</t>
  </si>
  <si>
    <t>2 Tabela</t>
  </si>
  <si>
    <t>2 Info</t>
  </si>
  <si>
    <t>2 Visual</t>
  </si>
  <si>
    <t>Exercicio 3</t>
  </si>
  <si>
    <t>3a</t>
  </si>
  <si>
    <t>3b</t>
  </si>
  <si>
    <t>3c</t>
  </si>
  <si>
    <t>3d</t>
  </si>
  <si>
    <t>3e</t>
  </si>
  <si>
    <t>3f</t>
  </si>
  <si>
    <t>12* 0,5 = 60</t>
  </si>
  <si>
    <t>pontos</t>
  </si>
  <si>
    <t>valores</t>
  </si>
  <si>
    <t>29, 30</t>
  </si>
  <si>
    <t>31, 32</t>
  </si>
  <si>
    <t>33, 34</t>
  </si>
  <si>
    <t>35, 36</t>
  </si>
  <si>
    <t>37, 38</t>
  </si>
  <si>
    <t>39, 40</t>
  </si>
  <si>
    <t>Revisões</t>
  </si>
  <si>
    <t>41, 42</t>
  </si>
  <si>
    <t>Avaliação sumativa</t>
  </si>
  <si>
    <t>43, 44</t>
  </si>
  <si>
    <t>45, 46</t>
  </si>
  <si>
    <t>Conceitos básicos de uma SGBD</t>
  </si>
  <si>
    <t>47, 48</t>
  </si>
  <si>
    <t>Modelo E-R e Modelo Relacional - exercicios</t>
  </si>
  <si>
    <t>49, 50</t>
  </si>
  <si>
    <t>Planificação de uma base de dados</t>
  </si>
  <si>
    <t>Ficha sumativa 1 - planificação de uma bd. O programa SGBD</t>
  </si>
  <si>
    <t>51, 52</t>
  </si>
  <si>
    <t>53, 54</t>
  </si>
  <si>
    <t>abertura, criação e gravação de uma bd. Criação de uma bd usando o assistente.</t>
  </si>
  <si>
    <t>UNIDADE 2: SGBD MS ACCESS</t>
  </si>
  <si>
    <t>8a</t>
  </si>
  <si>
    <t>8b</t>
  </si>
  <si>
    <t>G1 dados</t>
  </si>
  <si>
    <t>G1 formtcao</t>
  </si>
  <si>
    <t>G2 dados</t>
  </si>
  <si>
    <t>G2formtcao</t>
  </si>
  <si>
    <t>Questão 1</t>
  </si>
  <si>
    <t>Questão 2</t>
  </si>
  <si>
    <t>Questão 3</t>
  </si>
  <si>
    <t>FS1</t>
  </si>
  <si>
    <t>FS2</t>
  </si>
  <si>
    <t>Média FS</t>
  </si>
  <si>
    <t>Trabalhos aulas</t>
  </si>
  <si>
    <t>Observação</t>
  </si>
  <si>
    <t>módulo 1</t>
  </si>
  <si>
    <t>55, 56</t>
  </si>
  <si>
    <t>57, 58</t>
  </si>
  <si>
    <t>59, 60</t>
  </si>
  <si>
    <t>Criação de tabelas e de relacionamentos</t>
  </si>
  <si>
    <t>Criação de consultas</t>
  </si>
  <si>
    <t>Criação de formulários</t>
  </si>
  <si>
    <t>Criação de relatórios</t>
  </si>
  <si>
    <t xml:space="preserve">Criação de páginas utilizando o assistente de páginas </t>
  </si>
  <si>
    <t>Conceito de macro</t>
  </si>
  <si>
    <t>61, 62</t>
  </si>
  <si>
    <t>63, 64</t>
  </si>
  <si>
    <t>65, 66</t>
  </si>
  <si>
    <t>67, 68</t>
  </si>
  <si>
    <t>69, 70</t>
  </si>
  <si>
    <t>71, 72</t>
  </si>
  <si>
    <t>73, 74</t>
  </si>
  <si>
    <t>75, 76</t>
  </si>
  <si>
    <t>77, 78</t>
  </si>
  <si>
    <t>79, 80</t>
  </si>
  <si>
    <t>81, 82</t>
  </si>
  <si>
    <t>83, 84</t>
  </si>
  <si>
    <t>torneio robótica</t>
  </si>
  <si>
    <t>nº questões certas</t>
  </si>
  <si>
    <t>total pontos</t>
  </si>
  <si>
    <t>Parte 1</t>
  </si>
  <si>
    <t>Form1</t>
  </si>
  <si>
    <t>Form2</t>
  </si>
  <si>
    <t>Form3</t>
  </si>
  <si>
    <t>Form4</t>
  </si>
  <si>
    <t>Parte 2</t>
  </si>
  <si>
    <t>Cons1</t>
  </si>
  <si>
    <t>Cons2</t>
  </si>
  <si>
    <t>Cons3</t>
  </si>
  <si>
    <t>Cons4</t>
  </si>
  <si>
    <t>Parte 3</t>
  </si>
  <si>
    <t>Ficha Sumativa 1</t>
  </si>
  <si>
    <t>Ficha Sumativa 2</t>
  </si>
  <si>
    <t>Ficha Sumativa 3</t>
  </si>
  <si>
    <t>Média Fichas</t>
  </si>
  <si>
    <t>Avaliação Atitudes</t>
  </si>
  <si>
    <t>Fichas de Trabalho</t>
  </si>
  <si>
    <t>módulo 2</t>
  </si>
  <si>
    <t>Avaliação calculada</t>
  </si>
  <si>
    <t>Avaliação  FINAL</t>
  </si>
  <si>
    <t>Modelo Relacional</t>
  </si>
  <si>
    <t>Modelo E-R</t>
  </si>
  <si>
    <t>Campos</t>
  </si>
  <si>
    <t>Chave + Indexado</t>
  </si>
  <si>
    <t>total campos</t>
  </si>
  <si>
    <t>Tabela Loja</t>
  </si>
  <si>
    <t>Tabela Funcionário</t>
  </si>
  <si>
    <t>Tabela Segurança</t>
  </si>
  <si>
    <t>Tabela Empresário</t>
  </si>
  <si>
    <t>Tabela Loja/Seg</t>
  </si>
  <si>
    <t>Tabela Loja/Emp</t>
  </si>
  <si>
    <t>Final</t>
  </si>
  <si>
    <t>BD Escola</t>
  </si>
  <si>
    <t>BD Filmes</t>
  </si>
  <si>
    <t>BD Compra/Vende</t>
  </si>
  <si>
    <t>Relações</t>
  </si>
  <si>
    <t>7*3pt =21</t>
  </si>
  <si>
    <t>10*3pt =30</t>
  </si>
  <si>
    <t>9*3pt =27</t>
  </si>
  <si>
    <t>8*3pt =24</t>
  </si>
  <si>
    <t>2*3pt =6</t>
  </si>
  <si>
    <t>2*3pt=6</t>
  </si>
  <si>
    <t>2*3=6</t>
  </si>
  <si>
    <t>caracterização das técnicas de criação de páginas web</t>
  </si>
  <si>
    <t>caracterização das técnicas de criação e implementação de páginas web e de wesites</t>
  </si>
  <si>
    <t>85 / 86</t>
  </si>
  <si>
    <t>87 / 88</t>
  </si>
  <si>
    <t>89 / 90</t>
  </si>
  <si>
    <t>criação de páginas web: conceitos de ergonomia e usabilidade. Conceito html e hipertexto.</t>
  </si>
  <si>
    <t>Programa de edição de páginas Web - exercicios de aplicação das ferramentas elementares</t>
  </si>
  <si>
    <t>93 / 94</t>
  </si>
  <si>
    <t>95 /96</t>
  </si>
  <si>
    <t>97 / 98</t>
  </si>
  <si>
    <t>Programa de edição de páginas Web - estudo das funcionalidades elementares</t>
  </si>
  <si>
    <t>99 / 100</t>
  </si>
  <si>
    <t>Prova de recuperação do módulo 2. Exercicios práticos de edição de páginas web para os restantes alunos</t>
  </si>
  <si>
    <t>Prova Recuperação</t>
  </si>
  <si>
    <t>101 / 102</t>
  </si>
  <si>
    <t>Programa de edição de páginas web: exercicios de revisão</t>
  </si>
  <si>
    <t>Total horas da disciplina</t>
  </si>
  <si>
    <t>103 / 104</t>
  </si>
  <si>
    <t>105 / 106</t>
  </si>
  <si>
    <t xml:space="preserve">Programa de edição de páginas web - Formatação e melhoramento da apresentação das páginas Web </t>
  </si>
  <si>
    <t>Programa de  edição de páginas web - trabalho projecto</t>
  </si>
  <si>
    <t>107 / 108</t>
  </si>
  <si>
    <t>Programa de edição de páginas web -Ficha sumativa</t>
  </si>
  <si>
    <t>Programa de  edição de páginas web - animações em páginas web FICHA</t>
  </si>
  <si>
    <t>Programa de  edição de páginas web - publicação de páginas web FICHA</t>
  </si>
  <si>
    <t>109 /110</t>
  </si>
  <si>
    <t>111 /112</t>
  </si>
  <si>
    <t>113 / 114</t>
  </si>
  <si>
    <t>115 / 116</t>
  </si>
  <si>
    <t>117 /118</t>
  </si>
  <si>
    <t>119 /120</t>
  </si>
  <si>
    <t>121 / 122</t>
  </si>
  <si>
    <t>123 / 124</t>
  </si>
  <si>
    <t>125 / 126</t>
  </si>
  <si>
    <t>127 / 128</t>
  </si>
  <si>
    <t>129 / 130</t>
  </si>
  <si>
    <t>91 / 92</t>
  </si>
  <si>
    <t>131 / 132</t>
  </si>
  <si>
    <t>133 / 134</t>
  </si>
  <si>
    <t xml:space="preserve">Alexandre </t>
  </si>
  <si>
    <t xml:space="preserve">André </t>
  </si>
  <si>
    <t xml:space="preserve">Bruno </t>
  </si>
  <si>
    <t xml:space="preserve">Fábio </t>
  </si>
  <si>
    <t xml:space="preserve">Fernando </t>
  </si>
  <si>
    <t xml:space="preserve">Florian </t>
  </si>
  <si>
    <t xml:space="preserve">Jailson </t>
  </si>
  <si>
    <t xml:space="preserve">José </t>
  </si>
  <si>
    <t xml:space="preserve">Lyubomir </t>
  </si>
  <si>
    <t xml:space="preserve">Nelson </t>
  </si>
  <si>
    <t xml:space="preserve">Rafael </t>
  </si>
  <si>
    <t xml:space="preserve">Ricardo </t>
  </si>
  <si>
    <t xml:space="preserve">Ruben </t>
  </si>
  <si>
    <t xml:space="preserve">Rudi </t>
  </si>
  <si>
    <t xml:space="preserve">Samuel </t>
  </si>
  <si>
    <t xml:space="preserve">Sérgio </t>
  </si>
  <si>
    <t xml:space="preserve">Tiago </t>
  </si>
  <si>
    <t xml:space="preserve">Daniel </t>
  </si>
  <si>
    <t>cotações</t>
  </si>
  <si>
    <t>média</t>
  </si>
  <si>
    <t>Calculada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</si>
</sst>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816]d/mmm;@"/>
  </numFmts>
  <fonts count="32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9"/>
      <name val="Calibri"/>
      <family val="2"/>
    </font>
    <font>
      <b/>
      <sz val="11"/>
      <color theme="6"/>
      <name val="Calibri"/>
      <family val="2"/>
    </font>
    <font>
      <b/>
      <sz val="11"/>
      <color theme="3" tint="0.39997558519241921"/>
      <name val="Calibri"/>
      <family val="2"/>
    </font>
    <font>
      <b/>
      <sz val="11"/>
      <color theme="7" tint="-0.249977111117893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Wingdings"/>
      <charset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2" borderId="1" xfId="0" applyFont="1" applyFill="1" applyBorder="1"/>
    <xf numFmtId="0" fontId="0" fillId="0" borderId="1" xfId="0" applyBorder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/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15" fillId="0" borderId="17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5" borderId="1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 applyAlignment="1">
      <alignment horizontal="center"/>
    </xf>
    <xf numFmtId="0" fontId="0" fillId="3" borderId="10" xfId="0" applyFill="1" applyBorder="1"/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4" borderId="25" xfId="0" applyFont="1" applyFill="1" applyBorder="1"/>
    <xf numFmtId="0" fontId="20" fillId="4" borderId="26" xfId="0" applyFont="1" applyFill="1" applyBorder="1"/>
    <xf numFmtId="0" fontId="20" fillId="4" borderId="27" xfId="0" applyFont="1" applyFill="1" applyBorder="1"/>
    <xf numFmtId="0" fontId="22" fillId="8" borderId="22" xfId="0" applyFont="1" applyFill="1" applyBorder="1"/>
    <xf numFmtId="0" fontId="22" fillId="8" borderId="23" xfId="0" applyFont="1" applyFill="1" applyBorder="1"/>
    <xf numFmtId="0" fontId="22" fillId="8" borderId="24" xfId="0" applyFont="1" applyFill="1" applyBorder="1"/>
    <xf numFmtId="0" fontId="0" fillId="0" borderId="1" xfId="0" applyBorder="1" applyAlignment="1">
      <alignment horizontal="left" indent="2"/>
    </xf>
    <xf numFmtId="0" fontId="17" fillId="0" borderId="1" xfId="0" applyFont="1" applyBorder="1" applyAlignment="1">
      <alignment horizontal="left" indent="2"/>
    </xf>
    <xf numFmtId="0" fontId="0" fillId="0" borderId="0" xfId="0" applyAlignment="1">
      <alignment horizontal="center" vertical="center"/>
    </xf>
    <xf numFmtId="0" fontId="23" fillId="0" borderId="0" xfId="0" applyFont="1"/>
    <xf numFmtId="0" fontId="23" fillId="0" borderId="8" xfId="0" applyFont="1" applyBorder="1"/>
    <xf numFmtId="0" fontId="23" fillId="0" borderId="9" xfId="0" applyFont="1" applyBorder="1"/>
    <xf numFmtId="0" fontId="23" fillId="0" borderId="10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Fill="1" applyBorder="1" applyAlignment="1">
      <alignment horizontal="left"/>
    </xf>
    <xf numFmtId="165" fontId="0" fillId="0" borderId="1" xfId="0" applyNumberFormat="1" applyBorder="1" applyAlignment="1">
      <alignment horizontal="left" indent="2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1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1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6" borderId="8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10" xfId="0" applyFill="1" applyBorder="1"/>
    <xf numFmtId="0" fontId="21" fillId="11" borderId="22" xfId="0" applyFont="1" applyFill="1" applyBorder="1"/>
    <xf numFmtId="0" fontId="21" fillId="11" borderId="23" xfId="0" applyFont="1" applyFill="1" applyBorder="1"/>
    <xf numFmtId="0" fontId="21" fillId="11" borderId="24" xfId="0" applyFont="1" applyFill="1" applyBorder="1"/>
    <xf numFmtId="0" fontId="18" fillId="0" borderId="0" xfId="0" applyFont="1"/>
    <xf numFmtId="0" fontId="18" fillId="10" borderId="34" xfId="0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12" borderId="29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center" wrapText="1"/>
    </xf>
    <xf numFmtId="0" fontId="18" fillId="13" borderId="35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/>
    </xf>
    <xf numFmtId="0" fontId="25" fillId="14" borderId="0" xfId="0" applyFont="1" applyFill="1" applyAlignment="1">
      <alignment horizontal="center"/>
    </xf>
    <xf numFmtId="0" fontId="25" fillId="10" borderId="0" xfId="0" applyFont="1" applyFill="1" applyAlignment="1">
      <alignment horizontal="center"/>
    </xf>
    <xf numFmtId="0" fontId="25" fillId="6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5" fillId="15" borderId="0" xfId="0" applyFont="1" applyFill="1" applyAlignment="1">
      <alignment horizontal="center"/>
    </xf>
    <xf numFmtId="0" fontId="26" fillId="0" borderId="0" xfId="0" applyFont="1"/>
    <xf numFmtId="0" fontId="15" fillId="0" borderId="0" xfId="0" applyFont="1"/>
    <xf numFmtId="0" fontId="15" fillId="6" borderId="17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horizontal="center" vertical="center" wrapText="1"/>
    </xf>
    <xf numFmtId="0" fontId="15" fillId="14" borderId="15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26" fillId="6" borderId="3" xfId="0" applyFont="1" applyFill="1" applyBorder="1"/>
    <xf numFmtId="0" fontId="26" fillId="6" borderId="4" xfId="0" applyFont="1" applyFill="1" applyBorder="1"/>
    <xf numFmtId="0" fontId="26" fillId="6" borderId="5" xfId="0" applyFont="1" applyFill="1" applyBorder="1"/>
    <xf numFmtId="0" fontId="26" fillId="14" borderId="3" xfId="0" applyFont="1" applyFill="1" applyBorder="1"/>
    <xf numFmtId="0" fontId="26" fillId="14" borderId="4" xfId="0" applyFont="1" applyFill="1" applyBorder="1"/>
    <xf numFmtId="0" fontId="26" fillId="14" borderId="5" xfId="0" applyFont="1" applyFill="1" applyBorder="1"/>
    <xf numFmtId="0" fontId="26" fillId="5" borderId="3" xfId="0" applyFont="1" applyFill="1" applyBorder="1"/>
    <xf numFmtId="0" fontId="26" fillId="5" borderId="4" xfId="0" applyFont="1" applyFill="1" applyBorder="1"/>
    <xf numFmtId="0" fontId="26" fillId="5" borderId="5" xfId="0" applyFont="1" applyFill="1" applyBorder="1"/>
    <xf numFmtId="0" fontId="26" fillId="10" borderId="3" xfId="0" applyFont="1" applyFill="1" applyBorder="1"/>
    <xf numFmtId="0" fontId="26" fillId="10" borderId="4" xfId="0" applyFont="1" applyFill="1" applyBorder="1"/>
    <xf numFmtId="0" fontId="26" fillId="10" borderId="5" xfId="0" applyFont="1" applyFill="1" applyBorder="1"/>
    <xf numFmtId="0" fontId="26" fillId="2" borderId="3" xfId="0" applyFont="1" applyFill="1" applyBorder="1"/>
    <xf numFmtId="0" fontId="26" fillId="2" borderId="4" xfId="0" applyFont="1" applyFill="1" applyBorder="1"/>
    <xf numFmtId="0" fontId="26" fillId="2" borderId="5" xfId="0" applyFont="1" applyFill="1" applyBorder="1"/>
    <xf numFmtId="0" fontId="26" fillId="6" borderId="6" xfId="0" applyFont="1" applyFill="1" applyBorder="1"/>
    <xf numFmtId="0" fontId="26" fillId="6" borderId="7" xfId="0" applyFont="1" applyFill="1" applyBorder="1"/>
    <xf numFmtId="0" fontId="26" fillId="14" borderId="6" xfId="0" applyFont="1" applyFill="1" applyBorder="1"/>
    <xf numFmtId="0" fontId="26" fillId="14" borderId="7" xfId="0" applyFont="1" applyFill="1" applyBorder="1"/>
    <xf numFmtId="0" fontId="26" fillId="5" borderId="6" xfId="0" applyFont="1" applyFill="1" applyBorder="1"/>
    <xf numFmtId="0" fontId="26" fillId="5" borderId="7" xfId="0" applyFont="1" applyFill="1" applyBorder="1"/>
    <xf numFmtId="0" fontId="26" fillId="10" borderId="6" xfId="0" applyFont="1" applyFill="1" applyBorder="1"/>
    <xf numFmtId="0" fontId="26" fillId="10" borderId="7" xfId="0" applyFont="1" applyFill="1" applyBorder="1"/>
    <xf numFmtId="0" fontId="26" fillId="2" borderId="6" xfId="0" applyFont="1" applyFill="1" applyBorder="1"/>
    <xf numFmtId="0" fontId="26" fillId="2" borderId="7" xfId="0" applyFont="1" applyFill="1" applyBorder="1"/>
    <xf numFmtId="0" fontId="26" fillId="6" borderId="8" xfId="0" applyFont="1" applyFill="1" applyBorder="1"/>
    <xf numFmtId="0" fontId="26" fillId="6" borderId="10" xfId="0" applyFont="1" applyFill="1" applyBorder="1"/>
    <xf numFmtId="0" fontId="26" fillId="14" borderId="8" xfId="0" applyFont="1" applyFill="1" applyBorder="1"/>
    <xf numFmtId="0" fontId="26" fillId="14" borderId="10" xfId="0" applyFont="1" applyFill="1" applyBorder="1"/>
    <xf numFmtId="0" fontId="26" fillId="5" borderId="8" xfId="0" applyFont="1" applyFill="1" applyBorder="1"/>
    <xf numFmtId="0" fontId="26" fillId="5" borderId="10" xfId="0" applyFont="1" applyFill="1" applyBorder="1"/>
    <xf numFmtId="0" fontId="26" fillId="10" borderId="8" xfId="0" applyFont="1" applyFill="1" applyBorder="1"/>
    <xf numFmtId="0" fontId="26" fillId="10" borderId="10" xfId="0" applyFont="1" applyFill="1" applyBorder="1"/>
    <xf numFmtId="0" fontId="26" fillId="2" borderId="8" xfId="0" applyFont="1" applyFill="1" applyBorder="1"/>
    <xf numFmtId="0" fontId="26" fillId="2" borderId="10" xfId="0" applyFont="1" applyFill="1" applyBorder="1"/>
    <xf numFmtId="0" fontId="26" fillId="8" borderId="22" xfId="0" applyFont="1" applyFill="1" applyBorder="1"/>
    <xf numFmtId="0" fontId="26" fillId="10" borderId="22" xfId="0" applyFont="1" applyFill="1" applyBorder="1"/>
    <xf numFmtId="0" fontId="26" fillId="8" borderId="23" xfId="0" applyFont="1" applyFill="1" applyBorder="1"/>
    <xf numFmtId="0" fontId="26" fillId="10" borderId="23" xfId="0" applyFont="1" applyFill="1" applyBorder="1"/>
    <xf numFmtId="0" fontId="26" fillId="8" borderId="24" xfId="0" applyFont="1" applyFill="1" applyBorder="1"/>
    <xf numFmtId="0" fontId="26" fillId="10" borderId="24" xfId="0" applyFont="1" applyFill="1" applyBorder="1"/>
    <xf numFmtId="0" fontId="26" fillId="7" borderId="3" xfId="0" applyFont="1" applyFill="1" applyBorder="1" applyAlignment="1">
      <alignment vertical="center"/>
    </xf>
    <xf numFmtId="0" fontId="26" fillId="13" borderId="4" xfId="0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7" borderId="6" xfId="0" applyFont="1" applyFill="1" applyBorder="1" applyAlignment="1">
      <alignment vertical="center"/>
    </xf>
    <xf numFmtId="0" fontId="26" fillId="13" borderId="1" xfId="0" applyFont="1" applyFill="1" applyBorder="1" applyAlignment="1">
      <alignment vertical="center"/>
    </xf>
    <xf numFmtId="0" fontId="26" fillId="7" borderId="7" xfId="0" applyFont="1" applyFill="1" applyBorder="1" applyAlignment="1">
      <alignment vertical="center"/>
    </xf>
    <xf numFmtId="0" fontId="26" fillId="7" borderId="8" xfId="0" applyFont="1" applyFill="1" applyBorder="1" applyAlignment="1">
      <alignment vertical="center"/>
    </xf>
    <xf numFmtId="0" fontId="26" fillId="13" borderId="9" xfId="0" applyFont="1" applyFill="1" applyBorder="1" applyAlignment="1">
      <alignment vertical="center"/>
    </xf>
    <xf numFmtId="0" fontId="26" fillId="7" borderId="10" xfId="0" applyFont="1" applyFill="1" applyBorder="1" applyAlignment="1">
      <alignment vertical="center"/>
    </xf>
    <xf numFmtId="164" fontId="26" fillId="6" borderId="22" xfId="0" applyNumberFormat="1" applyFont="1" applyFill="1" applyBorder="1"/>
    <xf numFmtId="164" fontId="26" fillId="6" borderId="23" xfId="0" applyNumberFormat="1" applyFont="1" applyFill="1" applyBorder="1"/>
    <xf numFmtId="164" fontId="26" fillId="6" borderId="24" xfId="0" applyNumberFormat="1" applyFont="1" applyFill="1" applyBorder="1"/>
    <xf numFmtId="164" fontId="26" fillId="13" borderId="33" xfId="0" applyNumberFormat="1" applyFont="1" applyFill="1" applyBorder="1" applyAlignment="1">
      <alignment vertical="center"/>
    </xf>
    <xf numFmtId="164" fontId="26" fillId="13" borderId="31" xfId="0" applyNumberFormat="1" applyFont="1" applyFill="1" applyBorder="1" applyAlignment="1">
      <alignment vertical="center"/>
    </xf>
    <xf numFmtId="164" fontId="26" fillId="13" borderId="32" xfId="0" applyNumberFormat="1" applyFont="1" applyFill="1" applyBorder="1" applyAlignment="1">
      <alignment vertical="center"/>
    </xf>
    <xf numFmtId="0" fontId="20" fillId="9" borderId="33" xfId="0" applyFont="1" applyFill="1" applyBorder="1"/>
    <xf numFmtId="0" fontId="20" fillId="9" borderId="31" xfId="0" applyFont="1" applyFill="1" applyBorder="1"/>
    <xf numFmtId="0" fontId="20" fillId="9" borderId="32" xfId="0" applyFont="1" applyFill="1" applyBorder="1"/>
    <xf numFmtId="0" fontId="27" fillId="9" borderId="3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vertical="center" wrapText="1"/>
    </xf>
    <xf numFmtId="0" fontId="30" fillId="16" borderId="22" xfId="0" applyFont="1" applyFill="1" applyBorder="1" applyAlignment="1">
      <alignment horizontal="center" vertical="center" wrapText="1"/>
    </xf>
    <xf numFmtId="0" fontId="29" fillId="16" borderId="23" xfId="0" applyFont="1" applyFill="1" applyBorder="1" applyAlignment="1">
      <alignment horizontal="center"/>
    </xf>
    <xf numFmtId="0" fontId="29" fillId="16" borderId="2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8" fillId="12" borderId="22" xfId="0" applyFont="1" applyFill="1" applyBorder="1" applyAlignment="1">
      <alignment horizontal="center"/>
    </xf>
    <xf numFmtId="0" fontId="28" fillId="12" borderId="23" xfId="0" applyFont="1" applyFill="1" applyBorder="1" applyAlignment="1">
      <alignment horizontal="center"/>
    </xf>
    <xf numFmtId="0" fontId="28" fillId="12" borderId="24" xfId="0" applyFont="1" applyFill="1" applyBorder="1" applyAlignment="1">
      <alignment horizontal="center"/>
    </xf>
    <xf numFmtId="0" fontId="0" fillId="0" borderId="14" xfId="0" applyFill="1" applyBorder="1" applyAlignment="1">
      <alignment vertical="center" wrapText="1"/>
    </xf>
    <xf numFmtId="0" fontId="24" fillId="17" borderId="0" xfId="0" applyFont="1" applyFill="1"/>
    <xf numFmtId="0" fontId="24" fillId="17" borderId="0" xfId="0" applyFont="1" applyFill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6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24" fillId="11" borderId="22" xfId="0" applyFont="1" applyFill="1" applyBorder="1" applyAlignment="1">
      <alignment horizontal="center" vertical="center" wrapText="1"/>
    </xf>
    <xf numFmtId="0" fontId="24" fillId="11" borderId="30" xfId="0" applyFont="1" applyFill="1" applyBorder="1" applyAlignment="1">
      <alignment horizontal="center" vertical="center" wrapText="1"/>
    </xf>
    <xf numFmtId="0" fontId="26" fillId="6" borderId="34" xfId="0" applyFont="1" applyFill="1" applyBorder="1" applyAlignment="1">
      <alignment horizontal="center" vertical="center"/>
    </xf>
    <xf numFmtId="0" fontId="26" fillId="6" borderId="37" xfId="0" applyFont="1" applyFill="1" applyBorder="1" applyAlignment="1">
      <alignment horizontal="center" vertical="center"/>
    </xf>
    <xf numFmtId="0" fontId="26" fillId="10" borderId="3" xfId="0" applyFont="1" applyFill="1" applyBorder="1" applyAlignment="1">
      <alignment horizontal="center"/>
    </xf>
    <xf numFmtId="0" fontId="26" fillId="10" borderId="36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36" xfId="0" applyFont="1" applyFill="1" applyBorder="1" applyAlignment="1">
      <alignment horizontal="center"/>
    </xf>
    <xf numFmtId="0" fontId="26" fillId="15" borderId="3" xfId="0" applyFont="1" applyFill="1" applyBorder="1" applyAlignment="1">
      <alignment horizontal="center"/>
    </xf>
    <xf numFmtId="0" fontId="26" fillId="15" borderId="36" xfId="0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/>
    </xf>
    <xf numFmtId="0" fontId="26" fillId="6" borderId="36" xfId="0" applyFont="1" applyFill="1" applyBorder="1" applyAlignment="1">
      <alignment horizontal="center"/>
    </xf>
    <xf numFmtId="0" fontId="26" fillId="14" borderId="3" xfId="0" applyFont="1" applyFill="1" applyBorder="1" applyAlignment="1">
      <alignment horizontal="center"/>
    </xf>
    <xf numFmtId="0" fontId="26" fillId="14" borderId="36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6" fillId="5" borderId="36" xfId="0" applyFont="1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0" fillId="18" borderId="22" xfId="0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18" borderId="2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3" xfId="0" applyFont="1" applyBorder="1"/>
    <xf numFmtId="0" fontId="26" fillId="0" borderId="4" xfId="0" applyFont="1" applyBorder="1"/>
    <xf numFmtId="0" fontId="26" fillId="0" borderId="5" xfId="0" applyFont="1" applyBorder="1"/>
    <xf numFmtId="0" fontId="2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/>
    <xf numFmtId="0" fontId="26" fillId="0" borderId="1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8" xfId="0" applyFont="1" applyBorder="1"/>
    <xf numFmtId="0" fontId="26" fillId="0" borderId="9" xfId="0" applyFont="1" applyBorder="1"/>
    <xf numFmtId="0" fontId="26" fillId="0" borderId="10" xfId="0" applyFont="1" applyBorder="1"/>
    <xf numFmtId="0" fontId="24" fillId="9" borderId="0" xfId="0" applyFont="1" applyFill="1" applyAlignment="1">
      <alignment horizontal="right"/>
    </xf>
    <xf numFmtId="0" fontId="20" fillId="9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8" fillId="17" borderId="22" xfId="0" applyFont="1" applyFill="1" applyBorder="1"/>
    <xf numFmtId="0" fontId="18" fillId="17" borderId="23" xfId="0" applyFont="1" applyFill="1" applyBorder="1"/>
    <xf numFmtId="0" fontId="18" fillId="17" borderId="24" xfId="0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17" borderId="13" xfId="0" applyFont="1" applyFill="1" applyBorder="1" applyAlignment="1">
      <alignment horizontal="center"/>
    </xf>
    <xf numFmtId="164" fontId="0" fillId="17" borderId="21" xfId="0" applyNumberFormat="1" applyFill="1" applyBorder="1" applyAlignment="1">
      <alignment horizontal="center"/>
    </xf>
    <xf numFmtId="164" fontId="0" fillId="17" borderId="7" xfId="0" applyNumberFormat="1" applyFill="1" applyBorder="1" applyAlignment="1">
      <alignment horizontal="center"/>
    </xf>
    <xf numFmtId="164" fontId="0" fillId="17" borderId="10" xfId="0" applyNumberFormat="1" applyFill="1" applyBorder="1" applyAlignment="1">
      <alignment horizontal="center"/>
    </xf>
    <xf numFmtId="0" fontId="4" fillId="19" borderId="29" xfId="0" applyFont="1" applyFill="1" applyBorder="1" applyAlignment="1">
      <alignment horizontal="center"/>
    </xf>
    <xf numFmtId="0" fontId="0" fillId="19" borderId="39" xfId="0" applyFill="1" applyBorder="1" applyAlignment="1">
      <alignment horizontal="center"/>
    </xf>
    <xf numFmtId="0" fontId="0" fillId="19" borderId="23" xfId="0" applyFill="1" applyBorder="1" applyAlignment="1">
      <alignment horizontal="center"/>
    </xf>
    <xf numFmtId="0" fontId="0" fillId="19" borderId="24" xfId="0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1" fontId="0" fillId="11" borderId="39" xfId="0" applyNumberFormat="1" applyFill="1" applyBorder="1" applyAlignment="1">
      <alignment horizontal="center"/>
    </xf>
    <xf numFmtId="1" fontId="0" fillId="11" borderId="23" xfId="0" applyNumberFormat="1" applyFill="1" applyBorder="1" applyAlignment="1">
      <alignment horizontal="center"/>
    </xf>
    <xf numFmtId="1" fontId="0" fillId="11" borderId="24" xfId="0" applyNumberFormat="1" applyFill="1" applyBorder="1" applyAlignment="1">
      <alignment horizontal="center"/>
    </xf>
    <xf numFmtId="0" fontId="0" fillId="3" borderId="39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0" fillId="0" borderId="17" xfId="0" applyBorder="1" applyAlignment="1">
      <alignment horizontal="center"/>
    </xf>
    <xf numFmtId="0" fontId="0" fillId="0" borderId="18" xfId="0" applyBorder="1"/>
    <xf numFmtId="0" fontId="25" fillId="6" borderId="0" xfId="0" applyFont="1" applyFill="1" applyBorder="1" applyAlignment="1">
      <alignment horizontal="center"/>
    </xf>
    <xf numFmtId="0" fontId="26" fillId="6" borderId="1" xfId="0" applyFont="1" applyFill="1" applyBorder="1"/>
    <xf numFmtId="0" fontId="25" fillId="14" borderId="0" xfId="0" applyFont="1" applyFill="1" applyBorder="1" applyAlignment="1">
      <alignment horizontal="center"/>
    </xf>
    <xf numFmtId="0" fontId="26" fillId="14" borderId="1" xfId="0" applyFont="1" applyFill="1" applyBorder="1"/>
    <xf numFmtId="0" fontId="25" fillId="5" borderId="0" xfId="0" applyFont="1" applyFill="1" applyBorder="1" applyAlignment="1">
      <alignment horizontal="center"/>
    </xf>
    <xf numFmtId="0" fontId="26" fillId="5" borderId="1" xfId="0" applyFont="1" applyFill="1" applyBorder="1"/>
    <xf numFmtId="0" fontId="25" fillId="10" borderId="0" xfId="0" applyFont="1" applyFill="1" applyBorder="1" applyAlignment="1">
      <alignment horizontal="center"/>
    </xf>
    <xf numFmtId="0" fontId="26" fillId="10" borderId="1" xfId="0" applyFont="1" applyFill="1" applyBorder="1"/>
    <xf numFmtId="0" fontId="26" fillId="15" borderId="38" xfId="0" applyFont="1" applyFill="1" applyBorder="1"/>
    <xf numFmtId="0" fontId="25" fillId="2" borderId="0" xfId="0" applyFont="1" applyFill="1" applyBorder="1" applyAlignment="1">
      <alignment horizontal="center"/>
    </xf>
    <xf numFmtId="0" fontId="26" fillId="2" borderId="1" xfId="0" applyFont="1" applyFill="1" applyBorder="1"/>
    <xf numFmtId="0" fontId="26" fillId="6" borderId="40" xfId="0" applyFont="1" applyFill="1" applyBorder="1"/>
    <xf numFmtId="0" fontId="26" fillId="6" borderId="31" xfId="0" applyFont="1" applyFill="1" applyBorder="1"/>
    <xf numFmtId="0" fontId="26" fillId="6" borderId="32" xfId="0" applyFont="1" applyFill="1" applyBorder="1"/>
    <xf numFmtId="0" fontId="15" fillId="15" borderId="17" xfId="0" applyFont="1" applyFill="1" applyBorder="1" applyAlignment="1">
      <alignment horizontal="center" vertical="center" wrapText="1"/>
    </xf>
    <xf numFmtId="0" fontId="15" fillId="15" borderId="15" xfId="0" applyFont="1" applyFill="1" applyBorder="1" applyAlignment="1">
      <alignment horizontal="center" vertical="center" wrapText="1"/>
    </xf>
    <xf numFmtId="0" fontId="15" fillId="15" borderId="16" xfId="0" applyFont="1" applyFill="1" applyBorder="1" applyAlignment="1">
      <alignment horizontal="center" vertical="center" wrapText="1"/>
    </xf>
    <xf numFmtId="0" fontId="25" fillId="15" borderId="0" xfId="0" applyFont="1" applyFill="1" applyBorder="1" applyAlignment="1">
      <alignment horizontal="center"/>
    </xf>
    <xf numFmtId="0" fontId="26" fillId="15" borderId="1" xfId="0" applyFont="1" applyFill="1" applyBorder="1"/>
    <xf numFmtId="0" fontId="26" fillId="6" borderId="9" xfId="0" applyFont="1" applyFill="1" applyBorder="1"/>
    <xf numFmtId="0" fontId="26" fillId="14" borderId="9" xfId="0" applyFont="1" applyFill="1" applyBorder="1"/>
    <xf numFmtId="0" fontId="26" fillId="5" borderId="9" xfId="0" applyFont="1" applyFill="1" applyBorder="1"/>
    <xf numFmtId="0" fontId="26" fillId="10" borderId="9" xfId="0" applyFont="1" applyFill="1" applyBorder="1"/>
    <xf numFmtId="0" fontId="26" fillId="2" borderId="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opLeftCell="B13" workbookViewId="0">
      <selection activeCell="A24" sqref="A24"/>
    </sheetView>
  </sheetViews>
  <sheetFormatPr defaultRowHeight="15"/>
  <cols>
    <col min="3" max="3" width="91.140625" bestFit="1" customWidth="1"/>
    <col min="8" max="8" width="48.5703125" customWidth="1"/>
    <col min="9" max="9" width="8.7109375" style="1" customWidth="1"/>
    <col min="11" max="11" width="9.42578125" bestFit="1" customWidth="1"/>
    <col min="13" max="13" width="54.140625" customWidth="1"/>
  </cols>
  <sheetData>
    <row r="1" spans="1:14">
      <c r="B1" s="227" t="s">
        <v>4</v>
      </c>
      <c r="C1" s="227"/>
      <c r="D1" s="227"/>
      <c r="G1" s="227" t="s">
        <v>4</v>
      </c>
      <c r="H1" s="227"/>
      <c r="I1" s="227"/>
      <c r="K1" s="227" t="s">
        <v>67</v>
      </c>
      <c r="L1" s="227"/>
      <c r="M1" s="227"/>
      <c r="N1" s="227"/>
    </row>
    <row r="2" spans="1:14">
      <c r="B2" s="228" t="s">
        <v>5</v>
      </c>
      <c r="C2" s="228"/>
      <c r="D2" s="228"/>
      <c r="G2" s="228" t="s">
        <v>5</v>
      </c>
      <c r="H2" s="228"/>
      <c r="I2" s="228"/>
      <c r="K2" s="228" t="s">
        <v>5</v>
      </c>
      <c r="L2" s="228"/>
      <c r="M2" s="228"/>
      <c r="N2" s="228"/>
    </row>
    <row r="3" spans="1:14">
      <c r="A3" s="5" t="s">
        <v>0</v>
      </c>
      <c r="B3" s="5" t="s">
        <v>14</v>
      </c>
      <c r="C3" s="5" t="s">
        <v>1</v>
      </c>
      <c r="D3" s="9" t="s">
        <v>2</v>
      </c>
      <c r="F3" s="5" t="s">
        <v>0</v>
      </c>
      <c r="G3" s="5" t="s">
        <v>14</v>
      </c>
      <c r="H3" s="5" t="s">
        <v>1</v>
      </c>
      <c r="I3" s="9" t="s">
        <v>2</v>
      </c>
      <c r="K3" s="5" t="s">
        <v>0</v>
      </c>
      <c r="L3" s="5" t="s">
        <v>14</v>
      </c>
      <c r="M3" s="5" t="s">
        <v>1</v>
      </c>
      <c r="N3" s="9" t="s">
        <v>2</v>
      </c>
    </row>
    <row r="4" spans="1:14" ht="21.75" customHeight="1">
      <c r="A4" s="7">
        <v>40234</v>
      </c>
      <c r="B4" s="8" t="s">
        <v>152</v>
      </c>
      <c r="C4" s="6" t="s">
        <v>150</v>
      </c>
      <c r="D4" s="8">
        <v>90</v>
      </c>
      <c r="F4" s="7">
        <v>40072</v>
      </c>
      <c r="G4" s="8" t="s">
        <v>17</v>
      </c>
      <c r="H4" s="6" t="s">
        <v>3</v>
      </c>
      <c r="I4" s="8">
        <v>90</v>
      </c>
      <c r="K4" s="7">
        <v>40149</v>
      </c>
      <c r="L4" s="8" t="s">
        <v>57</v>
      </c>
      <c r="M4" s="6" t="s">
        <v>58</v>
      </c>
      <c r="N4" s="8">
        <v>90</v>
      </c>
    </row>
    <row r="5" spans="1:14" ht="21.75" customHeight="1">
      <c r="A5" s="7">
        <v>40240</v>
      </c>
      <c r="B5" s="8" t="s">
        <v>153</v>
      </c>
      <c r="C5" s="6" t="s">
        <v>151</v>
      </c>
      <c r="D5" s="8">
        <v>90</v>
      </c>
      <c r="F5" s="7">
        <v>40073</v>
      </c>
      <c r="G5" s="8" t="s">
        <v>18</v>
      </c>
      <c r="H5" s="6" t="s">
        <v>7</v>
      </c>
      <c r="I5" s="8">
        <v>90</v>
      </c>
      <c r="K5" s="7">
        <v>40150</v>
      </c>
      <c r="L5" s="8" t="s">
        <v>59</v>
      </c>
      <c r="M5" s="6" t="s">
        <v>60</v>
      </c>
      <c r="N5" s="8">
        <v>90</v>
      </c>
    </row>
    <row r="6" spans="1:14" ht="21.75" customHeight="1">
      <c r="A6" s="7">
        <v>40241</v>
      </c>
      <c r="B6" s="8" t="s">
        <v>154</v>
      </c>
      <c r="C6" s="6" t="s">
        <v>155</v>
      </c>
      <c r="D6" s="8">
        <v>90</v>
      </c>
      <c r="F6" s="7">
        <v>40079</v>
      </c>
      <c r="G6" s="8" t="s">
        <v>16</v>
      </c>
      <c r="H6" s="6" t="s">
        <v>13</v>
      </c>
      <c r="I6" s="8">
        <v>90</v>
      </c>
      <c r="K6" s="7">
        <v>40151</v>
      </c>
      <c r="L6" s="8" t="s">
        <v>61</v>
      </c>
      <c r="M6" s="6" t="s">
        <v>62</v>
      </c>
      <c r="N6" s="8">
        <v>90</v>
      </c>
    </row>
    <row r="7" spans="1:14" ht="21.75" customHeight="1">
      <c r="A7" s="7">
        <v>40247</v>
      </c>
      <c r="B7" s="8" t="s">
        <v>186</v>
      </c>
      <c r="C7" s="6" t="s">
        <v>160</v>
      </c>
      <c r="D7" s="8">
        <v>90</v>
      </c>
      <c r="F7" s="7">
        <v>40080</v>
      </c>
      <c r="G7" s="8" t="s">
        <v>15</v>
      </c>
      <c r="H7" s="6" t="s">
        <v>13</v>
      </c>
      <c r="I7" s="8">
        <v>90</v>
      </c>
      <c r="K7" s="7">
        <v>40155</v>
      </c>
      <c r="L7" s="8" t="s">
        <v>64</v>
      </c>
      <c r="M7" s="6" t="s">
        <v>63</v>
      </c>
      <c r="N7" s="8">
        <v>90</v>
      </c>
    </row>
    <row r="8" spans="1:14" ht="30.75" customHeight="1">
      <c r="A8" s="7">
        <v>40248</v>
      </c>
      <c r="B8" s="8" t="s">
        <v>157</v>
      </c>
      <c r="C8" s="6" t="s">
        <v>156</v>
      </c>
      <c r="D8" s="8">
        <v>90</v>
      </c>
      <c r="F8" s="7">
        <v>40086</v>
      </c>
      <c r="G8" s="8" t="s">
        <v>19</v>
      </c>
      <c r="H8" s="6" t="s">
        <v>13</v>
      </c>
      <c r="I8" s="8">
        <v>90</v>
      </c>
      <c r="K8" s="7">
        <v>40156</v>
      </c>
      <c r="L8" s="8" t="s">
        <v>65</v>
      </c>
      <c r="M8" s="6" t="s">
        <v>66</v>
      </c>
      <c r="N8" s="8">
        <v>90</v>
      </c>
    </row>
    <row r="9" spans="1:14" ht="21.75" customHeight="1">
      <c r="A9" s="7">
        <v>40254</v>
      </c>
      <c r="B9" s="8" t="s">
        <v>158</v>
      </c>
      <c r="C9" s="6" t="s">
        <v>156</v>
      </c>
      <c r="D9" s="8">
        <v>90</v>
      </c>
      <c r="F9" s="7">
        <v>40087</v>
      </c>
      <c r="G9" s="8">
        <v>11.12</v>
      </c>
      <c r="H9" s="6" t="s">
        <v>13</v>
      </c>
      <c r="I9" s="8">
        <v>90</v>
      </c>
      <c r="K9" s="7">
        <v>40163</v>
      </c>
      <c r="L9" s="8" t="s">
        <v>83</v>
      </c>
      <c r="M9" s="6" t="s">
        <v>86</v>
      </c>
      <c r="N9" s="8">
        <v>90</v>
      </c>
    </row>
    <row r="10" spans="1:14" ht="21.75" customHeight="1">
      <c r="A10" s="7">
        <v>40255</v>
      </c>
      <c r="B10" s="8" t="s">
        <v>159</v>
      </c>
      <c r="C10" s="6" t="s">
        <v>156</v>
      </c>
      <c r="D10" s="8">
        <v>90</v>
      </c>
      <c r="F10" s="7">
        <v>40093</v>
      </c>
      <c r="G10" s="8">
        <v>13.14</v>
      </c>
      <c r="H10" t="s">
        <v>20</v>
      </c>
      <c r="I10" s="8">
        <v>90</v>
      </c>
      <c r="K10" s="7">
        <v>40164</v>
      </c>
      <c r="L10" s="8" t="s">
        <v>84</v>
      </c>
      <c r="M10" s="3" t="s">
        <v>86</v>
      </c>
      <c r="N10" s="8">
        <v>90</v>
      </c>
    </row>
    <row r="11" spans="1:14" ht="25.5" customHeight="1">
      <c r="A11" s="7">
        <v>40262</v>
      </c>
      <c r="B11" s="8" t="s">
        <v>161</v>
      </c>
      <c r="C11" s="211" t="s">
        <v>162</v>
      </c>
      <c r="D11" s="8">
        <v>90</v>
      </c>
      <c r="F11" s="7">
        <v>40094</v>
      </c>
      <c r="G11" s="8">
        <v>15.16</v>
      </c>
      <c r="H11" t="s">
        <v>20</v>
      </c>
      <c r="I11" s="8">
        <v>90</v>
      </c>
      <c r="K11" s="7">
        <v>39819</v>
      </c>
      <c r="L11" s="8" t="s">
        <v>85</v>
      </c>
      <c r="M11" s="3" t="s">
        <v>86</v>
      </c>
      <c r="N11" s="8">
        <v>90</v>
      </c>
    </row>
    <row r="12" spans="1:14" ht="21.75" customHeight="1">
      <c r="A12" s="7">
        <v>40282</v>
      </c>
      <c r="B12" s="8" t="s">
        <v>164</v>
      </c>
      <c r="C12" s="219" t="s">
        <v>165</v>
      </c>
      <c r="D12" s="8">
        <v>90</v>
      </c>
      <c r="F12" s="7">
        <v>40100</v>
      </c>
      <c r="G12" s="8">
        <v>17.18</v>
      </c>
      <c r="H12" t="s">
        <v>20</v>
      </c>
      <c r="I12" s="8">
        <v>90</v>
      </c>
      <c r="K12" s="7">
        <v>39820</v>
      </c>
      <c r="L12" s="8" t="s">
        <v>92</v>
      </c>
      <c r="M12" s="80" t="s">
        <v>88</v>
      </c>
      <c r="N12" s="8">
        <v>90</v>
      </c>
    </row>
    <row r="13" spans="1:14" ht="21.75" customHeight="1">
      <c r="A13" s="7">
        <v>40283</v>
      </c>
      <c r="B13" s="8" t="s">
        <v>167</v>
      </c>
      <c r="C13" s="219" t="s">
        <v>165</v>
      </c>
      <c r="D13" s="8">
        <v>90</v>
      </c>
      <c r="F13" s="7">
        <v>40101</v>
      </c>
      <c r="G13" s="8" t="s">
        <v>29</v>
      </c>
      <c r="H13" s="73" t="s">
        <v>21</v>
      </c>
      <c r="I13" s="8">
        <v>90</v>
      </c>
      <c r="K13" s="7">
        <v>39826</v>
      </c>
      <c r="L13" s="8" t="s">
        <v>93</v>
      </c>
      <c r="M13" s="80" t="s">
        <v>88</v>
      </c>
      <c r="N13" s="8">
        <v>90</v>
      </c>
    </row>
    <row r="14" spans="1:14" ht="21.75" customHeight="1">
      <c r="A14" s="7">
        <v>40289</v>
      </c>
      <c r="B14" s="8" t="s">
        <v>168</v>
      </c>
      <c r="C14" s="219" t="s">
        <v>169</v>
      </c>
      <c r="D14" s="8">
        <v>90</v>
      </c>
      <c r="F14" s="7">
        <v>40107</v>
      </c>
      <c r="G14" s="8">
        <v>21.22</v>
      </c>
      <c r="H14" s="3" t="s">
        <v>22</v>
      </c>
      <c r="I14" s="8">
        <v>90</v>
      </c>
      <c r="K14" s="7">
        <v>39827</v>
      </c>
      <c r="L14" s="8" t="s">
        <v>94</v>
      </c>
      <c r="M14" s="80" t="s">
        <v>88</v>
      </c>
      <c r="N14" s="8">
        <v>90</v>
      </c>
    </row>
    <row r="15" spans="1:14" ht="21.75" customHeight="1">
      <c r="A15" s="7">
        <v>40290</v>
      </c>
      <c r="B15" s="8" t="s">
        <v>171</v>
      </c>
      <c r="C15" s="219" t="s">
        <v>169</v>
      </c>
      <c r="D15" s="8">
        <v>90</v>
      </c>
      <c r="F15" s="7">
        <v>40108</v>
      </c>
      <c r="G15" s="8">
        <v>23.24</v>
      </c>
      <c r="H15" s="73" t="s">
        <v>28</v>
      </c>
      <c r="I15" s="8">
        <v>90</v>
      </c>
      <c r="K15" s="7">
        <v>39833</v>
      </c>
      <c r="L15" s="8" t="s">
        <v>95</v>
      </c>
      <c r="M15" s="3" t="s">
        <v>87</v>
      </c>
      <c r="N15" s="8">
        <v>90</v>
      </c>
    </row>
    <row r="16" spans="1:14" ht="21.75" customHeight="1">
      <c r="A16" s="7">
        <v>40296</v>
      </c>
      <c r="B16" s="8" t="s">
        <v>175</v>
      </c>
      <c r="C16" s="219" t="s">
        <v>169</v>
      </c>
      <c r="D16" s="8">
        <v>90</v>
      </c>
      <c r="F16" s="7">
        <v>40114</v>
      </c>
      <c r="G16" s="8">
        <v>25.26</v>
      </c>
      <c r="H16" s="74" t="s">
        <v>23</v>
      </c>
      <c r="I16" s="8">
        <v>90</v>
      </c>
      <c r="K16" s="7">
        <v>39840</v>
      </c>
      <c r="L16" s="8" t="s">
        <v>96</v>
      </c>
      <c r="M16" s="80" t="s">
        <v>87</v>
      </c>
      <c r="N16" s="8">
        <v>90</v>
      </c>
    </row>
    <row r="17" spans="1:14" ht="21.75" customHeight="1">
      <c r="A17" s="7">
        <v>40297</v>
      </c>
      <c r="B17" s="8" t="s">
        <v>176</v>
      </c>
      <c r="C17" s="219" t="s">
        <v>172</v>
      </c>
      <c r="D17" s="8">
        <v>90</v>
      </c>
      <c r="F17" s="7">
        <v>40115</v>
      </c>
      <c r="G17" s="8">
        <v>27.28</v>
      </c>
      <c r="H17" s="3" t="s">
        <v>24</v>
      </c>
      <c r="I17" s="8">
        <v>90</v>
      </c>
      <c r="K17" s="7">
        <v>39841</v>
      </c>
      <c r="L17" s="8" t="s">
        <v>97</v>
      </c>
      <c r="M17" s="80" t="s">
        <v>87</v>
      </c>
      <c r="N17" s="8">
        <v>90</v>
      </c>
    </row>
    <row r="18" spans="1:14" ht="21.75" customHeight="1">
      <c r="A18" s="7">
        <v>40303</v>
      </c>
      <c r="B18" s="8" t="s">
        <v>177</v>
      </c>
      <c r="C18" s="3" t="s">
        <v>173</v>
      </c>
      <c r="D18" s="8">
        <v>90</v>
      </c>
      <c r="F18" s="7">
        <v>40121</v>
      </c>
      <c r="G18" s="8" t="s">
        <v>47</v>
      </c>
      <c r="H18" s="3" t="s">
        <v>24</v>
      </c>
      <c r="I18" s="8">
        <v>90</v>
      </c>
      <c r="K18" s="7">
        <v>40212</v>
      </c>
      <c r="L18" s="8" t="s">
        <v>98</v>
      </c>
      <c r="M18" s="3" t="s">
        <v>89</v>
      </c>
      <c r="N18" s="8">
        <v>90</v>
      </c>
    </row>
    <row r="19" spans="1:14" ht="21.75" customHeight="1">
      <c r="A19" s="7">
        <v>40304</v>
      </c>
      <c r="B19" s="8" t="s">
        <v>178</v>
      </c>
      <c r="C19" s="3" t="s">
        <v>174</v>
      </c>
      <c r="D19" s="8">
        <v>90</v>
      </c>
      <c r="F19" s="7">
        <v>40122</v>
      </c>
      <c r="G19" s="8" t="s">
        <v>48</v>
      </c>
      <c r="H19" s="3" t="s">
        <v>25</v>
      </c>
      <c r="I19" s="8">
        <v>90</v>
      </c>
      <c r="K19" s="7">
        <v>40213</v>
      </c>
      <c r="L19" s="8" t="s">
        <v>99</v>
      </c>
      <c r="M19" s="82" t="s">
        <v>104</v>
      </c>
      <c r="N19" s="32">
        <v>90</v>
      </c>
    </row>
    <row r="20" spans="1:14" ht="21.75" customHeight="1">
      <c r="A20" s="7">
        <v>40310</v>
      </c>
      <c r="B20" s="8" t="s">
        <v>179</v>
      </c>
      <c r="C20" s="3" t="s">
        <v>170</v>
      </c>
      <c r="D20" s="8">
        <v>90</v>
      </c>
      <c r="F20" s="7">
        <v>40128</v>
      </c>
      <c r="G20" s="8" t="s">
        <v>49</v>
      </c>
      <c r="H20" s="3" t="s">
        <v>25</v>
      </c>
      <c r="I20" s="8">
        <v>90</v>
      </c>
      <c r="K20" s="7">
        <v>40219</v>
      </c>
      <c r="L20" s="8" t="s">
        <v>100</v>
      </c>
      <c r="M20" s="3" t="s">
        <v>89</v>
      </c>
      <c r="N20" s="8">
        <v>90</v>
      </c>
    </row>
    <row r="21" spans="1:14" ht="21.75" customHeight="1">
      <c r="A21" s="7">
        <v>40317</v>
      </c>
      <c r="B21" s="8" t="s">
        <v>180</v>
      </c>
      <c r="C21" s="3" t="s">
        <v>170</v>
      </c>
      <c r="D21" s="8">
        <v>90</v>
      </c>
      <c r="F21" s="7">
        <v>40129</v>
      </c>
      <c r="G21" s="8" t="s">
        <v>50</v>
      </c>
      <c r="H21" s="3" t="s">
        <v>26</v>
      </c>
      <c r="I21" s="8">
        <v>90</v>
      </c>
      <c r="K21" s="7">
        <v>40220</v>
      </c>
      <c r="L21" s="8" t="s">
        <v>101</v>
      </c>
      <c r="M21" s="81" t="s">
        <v>90</v>
      </c>
      <c r="N21" s="8">
        <v>90</v>
      </c>
    </row>
    <row r="22" spans="1:14" ht="21.75" customHeight="1">
      <c r="A22" s="7">
        <v>40318</v>
      </c>
      <c r="B22" s="8" t="s">
        <v>181</v>
      </c>
      <c r="C22" s="3" t="s">
        <v>170</v>
      </c>
      <c r="D22" s="8">
        <v>90</v>
      </c>
      <c r="F22" s="7">
        <v>40135</v>
      </c>
      <c r="G22" s="8" t="s">
        <v>51</v>
      </c>
      <c r="H22" t="s">
        <v>27</v>
      </c>
      <c r="I22" s="8">
        <v>90</v>
      </c>
      <c r="K22" s="7">
        <v>40227</v>
      </c>
      <c r="L22" s="8" t="s">
        <v>102</v>
      </c>
      <c r="M22" s="3" t="s">
        <v>91</v>
      </c>
      <c r="N22" s="8">
        <v>90</v>
      </c>
    </row>
    <row r="23" spans="1:14" ht="21.75" customHeight="1">
      <c r="A23" s="7"/>
      <c r="B23" s="8" t="s">
        <v>182</v>
      </c>
      <c r="C23" s="3" t="s">
        <v>170</v>
      </c>
      <c r="D23" s="8">
        <v>90</v>
      </c>
      <c r="F23" s="7">
        <v>40136</v>
      </c>
      <c r="G23" s="8" t="s">
        <v>52</v>
      </c>
      <c r="H23" s="6" t="s">
        <v>53</v>
      </c>
      <c r="I23" s="8">
        <v>90</v>
      </c>
      <c r="K23" s="83">
        <v>40233</v>
      </c>
      <c r="L23" s="8" t="s">
        <v>103</v>
      </c>
      <c r="M23" s="3" t="s">
        <v>91</v>
      </c>
      <c r="N23" s="8">
        <v>90</v>
      </c>
    </row>
    <row r="24" spans="1:14" ht="21.75" customHeight="1">
      <c r="A24" s="7"/>
      <c r="B24" s="8" t="s">
        <v>183</v>
      </c>
      <c r="C24" s="3" t="s">
        <v>170</v>
      </c>
      <c r="D24" s="8">
        <v>90</v>
      </c>
      <c r="F24" s="7">
        <v>40142</v>
      </c>
      <c r="G24" s="8" t="s">
        <v>54</v>
      </c>
      <c r="H24" s="6" t="s">
        <v>55</v>
      </c>
      <c r="I24" s="8">
        <v>90</v>
      </c>
      <c r="M24" s="10" t="s">
        <v>6</v>
      </c>
      <c r="N24" s="11">
        <f>SUM(N4:N23)/60</f>
        <v>30</v>
      </c>
    </row>
    <row r="25" spans="1:14" ht="21.75" customHeight="1">
      <c r="A25" s="7"/>
      <c r="B25" s="8" t="s">
        <v>184</v>
      </c>
      <c r="C25" s="3" t="s">
        <v>170</v>
      </c>
      <c r="D25" s="8">
        <v>90</v>
      </c>
      <c r="F25" s="7">
        <v>40143</v>
      </c>
      <c r="G25" s="8" t="s">
        <v>56</v>
      </c>
      <c r="H25" s="6" t="s">
        <v>55</v>
      </c>
      <c r="I25" s="8">
        <v>90</v>
      </c>
      <c r="L25" s="32"/>
    </row>
    <row r="26" spans="1:14" ht="21.75" customHeight="1">
      <c r="A26" s="7"/>
      <c r="B26" s="8" t="s">
        <v>185</v>
      </c>
      <c r="C26" s="3" t="s">
        <v>170</v>
      </c>
      <c r="D26" s="8">
        <v>90</v>
      </c>
      <c r="G26" s="32"/>
      <c r="H26" s="10" t="s">
        <v>6</v>
      </c>
      <c r="I26" s="11">
        <f>SUM(I4:I25)/60</f>
        <v>33</v>
      </c>
    </row>
    <row r="27" spans="1:14" ht="21.75" customHeight="1">
      <c r="A27" s="7"/>
      <c r="B27" s="8" t="s">
        <v>187</v>
      </c>
      <c r="C27" s="3" t="s">
        <v>170</v>
      </c>
      <c r="D27" s="8">
        <v>90</v>
      </c>
      <c r="G27" s="222"/>
      <c r="H27" s="10"/>
      <c r="I27" s="11"/>
    </row>
    <row r="28" spans="1:14" ht="19.5" customHeight="1">
      <c r="A28" s="7"/>
      <c r="B28" s="8" t="s">
        <v>188</v>
      </c>
      <c r="C28" s="3" t="s">
        <v>170</v>
      </c>
      <c r="D28" s="8">
        <v>90</v>
      </c>
    </row>
    <row r="29" spans="1:14">
      <c r="C29" s="10" t="s">
        <v>6</v>
      </c>
      <c r="D29" s="11">
        <f>SUM(D4:D28)/60</f>
        <v>37.5</v>
      </c>
    </row>
    <row r="31" spans="1:14">
      <c r="C31" s="221" t="s">
        <v>166</v>
      </c>
      <c r="D31" s="220">
        <f>N24+I26+D29</f>
        <v>100.5</v>
      </c>
    </row>
  </sheetData>
  <mergeCells count="6">
    <mergeCell ref="G1:I1"/>
    <mergeCell ref="G2:I2"/>
    <mergeCell ref="K1:N1"/>
    <mergeCell ref="K2:N2"/>
    <mergeCell ref="B1:D1"/>
    <mergeCell ref="B2:D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R31"/>
  <sheetViews>
    <sheetView zoomScale="80" zoomScaleNormal="80" workbookViewId="0">
      <selection activeCell="B4" sqref="B4:C24"/>
    </sheetView>
  </sheetViews>
  <sheetFormatPr defaultRowHeight="15"/>
  <cols>
    <col min="1" max="1" width="5.5703125" customWidth="1"/>
    <col min="2" max="2" width="5.7109375" customWidth="1"/>
    <col min="3" max="3" width="11.7109375" customWidth="1"/>
    <col min="4" max="8" width="10.28515625" customWidth="1"/>
    <col min="11" max="11" width="5.5703125" customWidth="1"/>
    <col min="12" max="12" width="13.42578125" customWidth="1"/>
  </cols>
  <sheetData>
    <row r="1" spans="2:18" ht="15.75" customHeight="1" thickBot="1"/>
    <row r="2" spans="2:18" ht="15.75" thickBot="1">
      <c r="D2" s="224" t="s">
        <v>82</v>
      </c>
      <c r="E2" s="225"/>
      <c r="F2" s="225"/>
      <c r="G2" s="225"/>
      <c r="H2" s="226"/>
      <c r="M2" s="224" t="s">
        <v>124</v>
      </c>
      <c r="N2" s="225"/>
      <c r="O2" s="225"/>
      <c r="P2" s="225"/>
      <c r="Q2" s="226"/>
    </row>
    <row r="3" spans="2:18" ht="15.75" thickBot="1">
      <c r="D3" s="27">
        <v>1</v>
      </c>
      <c r="E3" s="28">
        <v>2</v>
      </c>
      <c r="F3" s="29">
        <v>3</v>
      </c>
      <c r="G3" s="30">
        <v>4</v>
      </c>
      <c r="H3" s="31">
        <v>5</v>
      </c>
      <c r="I3" s="270" t="s">
        <v>138</v>
      </c>
      <c r="M3" s="27">
        <v>1</v>
      </c>
      <c r="N3" s="28">
        <v>2</v>
      </c>
      <c r="O3" s="29">
        <v>3</v>
      </c>
      <c r="P3" s="30">
        <v>4</v>
      </c>
      <c r="Q3" s="31">
        <v>5</v>
      </c>
      <c r="R3" s="270" t="s">
        <v>138</v>
      </c>
    </row>
    <row r="4" spans="2:18">
      <c r="B4" s="2">
        <v>1</v>
      </c>
      <c r="C4" s="22" t="s">
        <v>189</v>
      </c>
      <c r="D4" s="24">
        <v>160</v>
      </c>
      <c r="E4" s="23">
        <v>140</v>
      </c>
      <c r="F4" s="23">
        <v>100</v>
      </c>
      <c r="G4" s="23">
        <v>160</v>
      </c>
      <c r="H4" s="264">
        <v>200</v>
      </c>
      <c r="I4" s="267">
        <f>AVERAGE(D4:H4)</f>
        <v>152</v>
      </c>
      <c r="K4" s="2">
        <v>1</v>
      </c>
      <c r="L4" s="22" t="s">
        <v>189</v>
      </c>
      <c r="M4" s="24">
        <v>150</v>
      </c>
      <c r="N4" s="23">
        <v>100</v>
      </c>
      <c r="O4" s="23">
        <v>100</v>
      </c>
      <c r="P4" s="23">
        <v>100</v>
      </c>
      <c r="Q4" s="264">
        <v>200</v>
      </c>
      <c r="R4" s="267">
        <f>AVERAGE(M4:Q4)</f>
        <v>130</v>
      </c>
    </row>
    <row r="5" spans="2:18">
      <c r="B5" s="2">
        <v>2</v>
      </c>
      <c r="C5" s="22" t="s">
        <v>190</v>
      </c>
      <c r="D5" s="24">
        <v>160</v>
      </c>
      <c r="E5" s="23">
        <v>120</v>
      </c>
      <c r="F5" s="23">
        <v>100</v>
      </c>
      <c r="G5" s="23">
        <v>160</v>
      </c>
      <c r="H5" s="264">
        <v>200</v>
      </c>
      <c r="I5" s="268">
        <f t="shared" ref="I5:I24" si="0">AVERAGE(D5:H5)</f>
        <v>148</v>
      </c>
      <c r="K5" s="2">
        <v>2</v>
      </c>
      <c r="L5" s="22" t="s">
        <v>190</v>
      </c>
      <c r="M5" s="24">
        <v>150</v>
      </c>
      <c r="N5" s="23">
        <v>120</v>
      </c>
      <c r="O5" s="23">
        <v>100</v>
      </c>
      <c r="P5" s="23">
        <v>120</v>
      </c>
      <c r="Q5" s="264">
        <v>200</v>
      </c>
      <c r="R5" s="268">
        <f t="shared" ref="R5:R24" si="1">AVERAGE(M5:Q5)</f>
        <v>138</v>
      </c>
    </row>
    <row r="6" spans="2:18">
      <c r="B6" s="2">
        <v>3</v>
      </c>
      <c r="C6" s="22" t="s">
        <v>190</v>
      </c>
      <c r="D6" s="24">
        <v>160</v>
      </c>
      <c r="E6" s="23">
        <v>140</v>
      </c>
      <c r="F6" s="23">
        <v>100</v>
      </c>
      <c r="G6" s="23">
        <v>160</v>
      </c>
      <c r="H6" s="264">
        <v>200</v>
      </c>
      <c r="I6" s="268">
        <f t="shared" si="0"/>
        <v>152</v>
      </c>
      <c r="K6" s="2">
        <v>3</v>
      </c>
      <c r="L6" s="22" t="s">
        <v>190</v>
      </c>
      <c r="M6" s="24">
        <v>150</v>
      </c>
      <c r="N6" s="23">
        <v>100</v>
      </c>
      <c r="O6" s="23">
        <v>100</v>
      </c>
      <c r="P6" s="23">
        <v>100</v>
      </c>
      <c r="Q6" s="264">
        <v>200</v>
      </c>
      <c r="R6" s="268">
        <f t="shared" si="1"/>
        <v>130</v>
      </c>
    </row>
    <row r="7" spans="2:18">
      <c r="B7" s="2">
        <v>4</v>
      </c>
      <c r="C7" s="22" t="s">
        <v>191</v>
      </c>
      <c r="D7" s="24">
        <v>180</v>
      </c>
      <c r="E7" s="23">
        <v>180</v>
      </c>
      <c r="F7" s="23">
        <v>160</v>
      </c>
      <c r="G7" s="23">
        <v>160</v>
      </c>
      <c r="H7" s="264">
        <v>200</v>
      </c>
      <c r="I7" s="268">
        <f t="shared" si="0"/>
        <v>176</v>
      </c>
      <c r="K7" s="2">
        <v>4</v>
      </c>
      <c r="L7" s="22" t="s">
        <v>191</v>
      </c>
      <c r="M7" s="24">
        <v>170</v>
      </c>
      <c r="N7" s="23">
        <v>100</v>
      </c>
      <c r="O7" s="23">
        <v>100</v>
      </c>
      <c r="P7" s="23">
        <v>120</v>
      </c>
      <c r="Q7" s="264">
        <v>200</v>
      </c>
      <c r="R7" s="268">
        <f t="shared" si="1"/>
        <v>138</v>
      </c>
    </row>
    <row r="8" spans="2:18">
      <c r="B8" s="2">
        <v>5</v>
      </c>
      <c r="C8" s="22" t="s">
        <v>192</v>
      </c>
      <c r="D8" s="24">
        <v>150</v>
      </c>
      <c r="E8" s="23">
        <v>150</v>
      </c>
      <c r="F8" s="23">
        <v>170</v>
      </c>
      <c r="G8" s="23">
        <v>160</v>
      </c>
      <c r="H8" s="264">
        <v>200</v>
      </c>
      <c r="I8" s="268">
        <f t="shared" si="0"/>
        <v>166</v>
      </c>
      <c r="K8" s="2">
        <v>5</v>
      </c>
      <c r="L8" s="22" t="s">
        <v>192</v>
      </c>
      <c r="M8" s="24">
        <v>150</v>
      </c>
      <c r="N8" s="23">
        <v>120</v>
      </c>
      <c r="O8" s="23">
        <v>140</v>
      </c>
      <c r="P8" s="23">
        <v>100</v>
      </c>
      <c r="Q8" s="264">
        <v>200</v>
      </c>
      <c r="R8" s="268">
        <f t="shared" si="1"/>
        <v>142</v>
      </c>
    </row>
    <row r="9" spans="2:18">
      <c r="B9" s="2">
        <v>7</v>
      </c>
      <c r="C9" s="22" t="s">
        <v>193</v>
      </c>
      <c r="D9" s="24">
        <v>150</v>
      </c>
      <c r="E9" s="23">
        <v>130</v>
      </c>
      <c r="F9" s="23">
        <v>100</v>
      </c>
      <c r="G9" s="23">
        <v>160</v>
      </c>
      <c r="H9" s="264">
        <v>200</v>
      </c>
      <c r="I9" s="268">
        <f t="shared" si="0"/>
        <v>148</v>
      </c>
      <c r="K9" s="2">
        <v>7</v>
      </c>
      <c r="L9" s="22" t="s">
        <v>193</v>
      </c>
      <c r="M9" s="24">
        <v>150</v>
      </c>
      <c r="N9" s="23">
        <v>120</v>
      </c>
      <c r="O9" s="23">
        <v>120</v>
      </c>
      <c r="P9" s="23">
        <v>100</v>
      </c>
      <c r="Q9" s="264">
        <v>200</v>
      </c>
      <c r="R9" s="268">
        <f t="shared" si="1"/>
        <v>138</v>
      </c>
    </row>
    <row r="10" spans="2:18">
      <c r="B10" s="2">
        <v>8</v>
      </c>
      <c r="C10" s="22" t="s">
        <v>194</v>
      </c>
      <c r="D10" s="24">
        <v>120</v>
      </c>
      <c r="E10" s="23">
        <v>130</v>
      </c>
      <c r="F10" s="23">
        <v>100</v>
      </c>
      <c r="G10" s="23">
        <v>100</v>
      </c>
      <c r="H10" s="264">
        <v>150</v>
      </c>
      <c r="I10" s="268">
        <f t="shared" si="0"/>
        <v>120</v>
      </c>
      <c r="K10" s="2">
        <v>8</v>
      </c>
      <c r="L10" s="22" t="s">
        <v>194</v>
      </c>
      <c r="M10" s="24">
        <v>120</v>
      </c>
      <c r="N10" s="23">
        <v>100</v>
      </c>
      <c r="O10" s="23">
        <v>100</v>
      </c>
      <c r="P10" s="23">
        <v>100</v>
      </c>
      <c r="Q10" s="264">
        <v>150</v>
      </c>
      <c r="R10" s="268">
        <f t="shared" si="1"/>
        <v>114</v>
      </c>
    </row>
    <row r="11" spans="2:18">
      <c r="B11" s="2">
        <v>9</v>
      </c>
      <c r="C11" s="22" t="s">
        <v>195</v>
      </c>
      <c r="D11" s="24">
        <v>120</v>
      </c>
      <c r="E11" s="23">
        <v>80</v>
      </c>
      <c r="F11" s="23">
        <v>100</v>
      </c>
      <c r="G11" s="23">
        <v>100</v>
      </c>
      <c r="H11" s="264">
        <v>200</v>
      </c>
      <c r="I11" s="268">
        <f t="shared" si="0"/>
        <v>120</v>
      </c>
      <c r="K11" s="2">
        <v>9</v>
      </c>
      <c r="L11" s="22" t="s">
        <v>195</v>
      </c>
      <c r="M11" s="24">
        <v>120</v>
      </c>
      <c r="N11" s="23">
        <v>80</v>
      </c>
      <c r="O11" s="23">
        <v>100</v>
      </c>
      <c r="P11" s="23">
        <v>100</v>
      </c>
      <c r="Q11" s="264">
        <v>200</v>
      </c>
      <c r="R11" s="268">
        <f t="shared" si="1"/>
        <v>120</v>
      </c>
    </row>
    <row r="12" spans="2:18">
      <c r="B12" s="2">
        <v>11</v>
      </c>
      <c r="C12" s="22" t="s">
        <v>196</v>
      </c>
      <c r="D12" s="24">
        <v>150</v>
      </c>
      <c r="E12" s="23">
        <v>150</v>
      </c>
      <c r="F12" s="23">
        <v>140</v>
      </c>
      <c r="G12" s="23">
        <v>160</v>
      </c>
      <c r="H12" s="264">
        <v>200</v>
      </c>
      <c r="I12" s="268">
        <f t="shared" si="0"/>
        <v>160</v>
      </c>
      <c r="K12" s="2">
        <v>11</v>
      </c>
      <c r="L12" s="22" t="s">
        <v>196</v>
      </c>
      <c r="M12" s="24">
        <v>120</v>
      </c>
      <c r="N12" s="23">
        <v>80</v>
      </c>
      <c r="O12" s="23">
        <v>100</v>
      </c>
      <c r="P12" s="23">
        <v>100</v>
      </c>
      <c r="Q12" s="264">
        <v>200</v>
      </c>
      <c r="R12" s="268">
        <f t="shared" si="1"/>
        <v>120</v>
      </c>
    </row>
    <row r="13" spans="2:18">
      <c r="B13" s="2">
        <v>12</v>
      </c>
      <c r="C13" s="22" t="s">
        <v>196</v>
      </c>
      <c r="D13" s="24">
        <v>160</v>
      </c>
      <c r="E13" s="23">
        <v>150</v>
      </c>
      <c r="F13" s="23">
        <v>100</v>
      </c>
      <c r="G13" s="23">
        <v>160</v>
      </c>
      <c r="H13" s="264">
        <v>200</v>
      </c>
      <c r="I13" s="268">
        <f t="shared" si="0"/>
        <v>154</v>
      </c>
      <c r="K13" s="2">
        <v>12</v>
      </c>
      <c r="L13" s="22" t="s">
        <v>196</v>
      </c>
      <c r="M13" s="24">
        <v>130</v>
      </c>
      <c r="N13" s="23">
        <v>80</v>
      </c>
      <c r="O13" s="23">
        <v>100</v>
      </c>
      <c r="P13" s="23">
        <v>100</v>
      </c>
      <c r="Q13" s="264">
        <v>200</v>
      </c>
      <c r="R13" s="268">
        <f t="shared" si="1"/>
        <v>122</v>
      </c>
    </row>
    <row r="14" spans="2:18">
      <c r="B14" s="2">
        <v>13</v>
      </c>
      <c r="C14" s="22" t="s">
        <v>197</v>
      </c>
      <c r="D14" s="24">
        <v>180</v>
      </c>
      <c r="E14" s="23">
        <v>160</v>
      </c>
      <c r="F14" s="23">
        <v>100</v>
      </c>
      <c r="G14" s="23">
        <v>160</v>
      </c>
      <c r="H14" s="264">
        <v>200</v>
      </c>
      <c r="I14" s="268">
        <f t="shared" si="0"/>
        <v>160</v>
      </c>
      <c r="K14" s="2">
        <v>13</v>
      </c>
      <c r="L14" s="22" t="s">
        <v>197</v>
      </c>
      <c r="M14" s="24">
        <v>170</v>
      </c>
      <c r="N14" s="23">
        <v>120</v>
      </c>
      <c r="O14" s="23">
        <v>100</v>
      </c>
      <c r="P14" s="23">
        <v>120</v>
      </c>
      <c r="Q14" s="264">
        <v>200</v>
      </c>
      <c r="R14" s="268">
        <f t="shared" si="1"/>
        <v>142</v>
      </c>
    </row>
    <row r="15" spans="2:18">
      <c r="B15" s="2">
        <v>15</v>
      </c>
      <c r="C15" s="22" t="s">
        <v>198</v>
      </c>
      <c r="D15" s="24">
        <v>140</v>
      </c>
      <c r="E15" s="23">
        <v>140</v>
      </c>
      <c r="F15" s="23">
        <v>120</v>
      </c>
      <c r="G15" s="23">
        <v>160</v>
      </c>
      <c r="H15" s="264">
        <v>200</v>
      </c>
      <c r="I15" s="268">
        <f t="shared" si="0"/>
        <v>152</v>
      </c>
      <c r="K15" s="2">
        <v>15</v>
      </c>
      <c r="L15" s="22" t="s">
        <v>198</v>
      </c>
      <c r="M15" s="24">
        <v>140</v>
      </c>
      <c r="N15" s="23">
        <v>100</v>
      </c>
      <c r="O15" s="23">
        <v>120</v>
      </c>
      <c r="P15" s="23">
        <v>100</v>
      </c>
      <c r="Q15" s="264">
        <v>200</v>
      </c>
      <c r="R15" s="268">
        <f t="shared" si="1"/>
        <v>132</v>
      </c>
    </row>
    <row r="16" spans="2:18">
      <c r="B16" s="2">
        <v>16</v>
      </c>
      <c r="C16" s="22" t="s">
        <v>199</v>
      </c>
      <c r="D16" s="24">
        <v>180</v>
      </c>
      <c r="E16" s="23">
        <v>180</v>
      </c>
      <c r="F16" s="23">
        <v>100</v>
      </c>
      <c r="G16" s="23">
        <v>160</v>
      </c>
      <c r="H16" s="264">
        <v>200</v>
      </c>
      <c r="I16" s="268">
        <f t="shared" si="0"/>
        <v>164</v>
      </c>
      <c r="K16" s="2">
        <v>16</v>
      </c>
      <c r="L16" s="22" t="s">
        <v>199</v>
      </c>
      <c r="M16" s="24">
        <v>170</v>
      </c>
      <c r="N16" s="23">
        <v>120</v>
      </c>
      <c r="O16" s="23">
        <v>100</v>
      </c>
      <c r="P16" s="23">
        <v>100</v>
      </c>
      <c r="Q16" s="264">
        <v>200</v>
      </c>
      <c r="R16" s="268">
        <f t="shared" si="1"/>
        <v>138</v>
      </c>
    </row>
    <row r="17" spans="2:18">
      <c r="B17" s="2">
        <v>17</v>
      </c>
      <c r="C17" s="22" t="s">
        <v>200</v>
      </c>
      <c r="D17" s="24">
        <v>140</v>
      </c>
      <c r="E17" s="23">
        <v>120</v>
      </c>
      <c r="F17" s="23">
        <v>120</v>
      </c>
      <c r="G17" s="23">
        <v>160</v>
      </c>
      <c r="H17" s="264">
        <v>200</v>
      </c>
      <c r="I17" s="268">
        <f t="shared" si="0"/>
        <v>148</v>
      </c>
      <c r="K17" s="2">
        <v>17</v>
      </c>
      <c r="L17" s="22" t="s">
        <v>200</v>
      </c>
      <c r="M17" s="24">
        <v>140</v>
      </c>
      <c r="N17" s="23">
        <v>120</v>
      </c>
      <c r="O17" s="23">
        <v>120</v>
      </c>
      <c r="P17" s="23">
        <v>100</v>
      </c>
      <c r="Q17" s="264">
        <v>200</v>
      </c>
      <c r="R17" s="268">
        <f t="shared" si="1"/>
        <v>136</v>
      </c>
    </row>
    <row r="18" spans="2:18">
      <c r="B18" s="2">
        <v>18</v>
      </c>
      <c r="C18" s="22" t="s">
        <v>201</v>
      </c>
      <c r="D18" s="24">
        <v>180</v>
      </c>
      <c r="E18" s="23">
        <v>180</v>
      </c>
      <c r="F18" s="23">
        <v>150</v>
      </c>
      <c r="G18" s="23">
        <v>160</v>
      </c>
      <c r="H18" s="264">
        <v>200</v>
      </c>
      <c r="I18" s="268">
        <f t="shared" si="0"/>
        <v>174</v>
      </c>
      <c r="K18" s="2">
        <v>18</v>
      </c>
      <c r="L18" s="22" t="s">
        <v>201</v>
      </c>
      <c r="M18" s="24">
        <v>170</v>
      </c>
      <c r="N18" s="23">
        <v>130</v>
      </c>
      <c r="O18" s="23">
        <v>130</v>
      </c>
      <c r="P18" s="23">
        <v>100</v>
      </c>
      <c r="Q18" s="264">
        <v>200</v>
      </c>
      <c r="R18" s="268">
        <f t="shared" si="1"/>
        <v>146</v>
      </c>
    </row>
    <row r="19" spans="2:18">
      <c r="B19" s="2">
        <v>19</v>
      </c>
      <c r="C19" s="22" t="s">
        <v>202</v>
      </c>
      <c r="D19" s="24">
        <v>170</v>
      </c>
      <c r="E19" s="23">
        <v>160</v>
      </c>
      <c r="F19" s="23">
        <v>150</v>
      </c>
      <c r="G19" s="23">
        <v>160</v>
      </c>
      <c r="H19" s="264">
        <v>200</v>
      </c>
      <c r="I19" s="268">
        <f t="shared" si="0"/>
        <v>168</v>
      </c>
      <c r="K19" s="2">
        <v>19</v>
      </c>
      <c r="L19" s="22" t="s">
        <v>202</v>
      </c>
      <c r="M19" s="24">
        <v>160</v>
      </c>
      <c r="N19" s="23">
        <v>120</v>
      </c>
      <c r="O19" s="23">
        <v>140</v>
      </c>
      <c r="P19" s="23">
        <v>100</v>
      </c>
      <c r="Q19" s="264">
        <v>200</v>
      </c>
      <c r="R19" s="268">
        <f t="shared" si="1"/>
        <v>144</v>
      </c>
    </row>
    <row r="20" spans="2:18">
      <c r="B20" s="2">
        <v>20</v>
      </c>
      <c r="C20" s="22" t="s">
        <v>203</v>
      </c>
      <c r="D20" s="24">
        <v>140</v>
      </c>
      <c r="E20" s="23">
        <v>140</v>
      </c>
      <c r="F20" s="23">
        <v>120</v>
      </c>
      <c r="G20" s="23">
        <v>160</v>
      </c>
      <c r="H20" s="264">
        <v>200</v>
      </c>
      <c r="I20" s="268">
        <f t="shared" si="0"/>
        <v>152</v>
      </c>
      <c r="K20" s="2">
        <v>20</v>
      </c>
      <c r="L20" s="22" t="s">
        <v>203</v>
      </c>
      <c r="M20" s="24">
        <v>120</v>
      </c>
      <c r="N20" s="23">
        <v>120</v>
      </c>
      <c r="O20" s="23">
        <v>120</v>
      </c>
      <c r="P20" s="23">
        <v>100</v>
      </c>
      <c r="Q20" s="264">
        <v>200</v>
      </c>
      <c r="R20" s="268">
        <f t="shared" si="1"/>
        <v>132</v>
      </c>
    </row>
    <row r="21" spans="2:18">
      <c r="B21" s="2">
        <v>21</v>
      </c>
      <c r="C21" s="22" t="s">
        <v>204</v>
      </c>
      <c r="D21" s="24">
        <v>160</v>
      </c>
      <c r="E21" s="23">
        <v>140</v>
      </c>
      <c r="F21" s="23">
        <v>100</v>
      </c>
      <c r="G21" s="23">
        <v>160</v>
      </c>
      <c r="H21" s="264">
        <v>100</v>
      </c>
      <c r="I21" s="268">
        <f t="shared" si="0"/>
        <v>132</v>
      </c>
      <c r="K21" s="2">
        <v>21</v>
      </c>
      <c r="L21" s="22" t="s">
        <v>204</v>
      </c>
      <c r="M21" s="24">
        <v>130</v>
      </c>
      <c r="N21" s="23">
        <v>80</v>
      </c>
      <c r="O21" s="23">
        <v>100</v>
      </c>
      <c r="P21" s="23">
        <v>100</v>
      </c>
      <c r="Q21" s="264">
        <v>80</v>
      </c>
      <c r="R21" s="268">
        <f t="shared" si="1"/>
        <v>98</v>
      </c>
    </row>
    <row r="22" spans="2:18">
      <c r="B22" s="2">
        <v>23</v>
      </c>
      <c r="C22" s="22" t="s">
        <v>205</v>
      </c>
      <c r="D22" s="24">
        <v>160</v>
      </c>
      <c r="E22" s="23">
        <v>160</v>
      </c>
      <c r="F22" s="23">
        <v>130</v>
      </c>
      <c r="G22" s="23">
        <v>160</v>
      </c>
      <c r="H22" s="264">
        <v>200</v>
      </c>
      <c r="I22" s="268">
        <f t="shared" si="0"/>
        <v>162</v>
      </c>
      <c r="K22" s="2">
        <v>23</v>
      </c>
      <c r="L22" s="22" t="s">
        <v>205</v>
      </c>
      <c r="M22" s="24">
        <v>140</v>
      </c>
      <c r="N22" s="23">
        <v>80</v>
      </c>
      <c r="O22" s="23">
        <v>100</v>
      </c>
      <c r="P22" s="23">
        <v>100</v>
      </c>
      <c r="Q22" s="264">
        <v>200</v>
      </c>
      <c r="R22" s="268">
        <f t="shared" si="1"/>
        <v>124</v>
      </c>
    </row>
    <row r="23" spans="2:18">
      <c r="B23" s="35">
        <v>25</v>
      </c>
      <c r="C23" s="36" t="s">
        <v>206</v>
      </c>
      <c r="D23" s="37">
        <v>170</v>
      </c>
      <c r="E23" s="38">
        <v>170</v>
      </c>
      <c r="F23" s="38">
        <v>140</v>
      </c>
      <c r="G23" s="38">
        <v>160</v>
      </c>
      <c r="H23" s="265">
        <v>200</v>
      </c>
      <c r="I23" s="268">
        <f t="shared" si="0"/>
        <v>168</v>
      </c>
      <c r="K23" s="35">
        <v>25</v>
      </c>
      <c r="L23" s="36" t="s">
        <v>206</v>
      </c>
      <c r="M23" s="37">
        <v>150</v>
      </c>
      <c r="N23" s="38">
        <v>100</v>
      </c>
      <c r="O23" s="38">
        <v>120</v>
      </c>
      <c r="P23" s="38">
        <v>140</v>
      </c>
      <c r="Q23" s="265">
        <v>200</v>
      </c>
      <c r="R23" s="268">
        <f t="shared" si="1"/>
        <v>142</v>
      </c>
    </row>
    <row r="24" spans="2:18" ht="15.75" thickBot="1">
      <c r="B24" s="33">
        <v>26</v>
      </c>
      <c r="C24" s="34" t="s">
        <v>190</v>
      </c>
      <c r="D24" s="25">
        <v>180</v>
      </c>
      <c r="E24" s="26">
        <v>180</v>
      </c>
      <c r="F24" s="26">
        <v>120</v>
      </c>
      <c r="G24" s="26">
        <v>160</v>
      </c>
      <c r="H24" s="266">
        <v>200</v>
      </c>
      <c r="I24" s="269">
        <f t="shared" si="0"/>
        <v>168</v>
      </c>
      <c r="K24" s="33">
        <v>26</v>
      </c>
      <c r="L24" s="34" t="s">
        <v>190</v>
      </c>
      <c r="M24" s="25">
        <v>180</v>
      </c>
      <c r="N24" s="26">
        <v>130</v>
      </c>
      <c r="O24" s="26">
        <v>120</v>
      </c>
      <c r="P24" s="26">
        <v>140</v>
      </c>
      <c r="Q24" s="266">
        <v>200</v>
      </c>
      <c r="R24" s="269">
        <f t="shared" si="1"/>
        <v>154</v>
      </c>
    </row>
    <row r="25" spans="2:18">
      <c r="C25" s="12">
        <v>1</v>
      </c>
      <c r="D25" s="17" t="s">
        <v>8</v>
      </c>
      <c r="E25" s="4"/>
      <c r="F25" s="4"/>
      <c r="G25" s="4"/>
      <c r="H25" s="4"/>
      <c r="L25" s="12">
        <v>1</v>
      </c>
      <c r="M25" s="17" t="s">
        <v>8</v>
      </c>
      <c r="N25" s="39"/>
      <c r="O25" s="39"/>
      <c r="P25" s="39"/>
      <c r="Q25" s="39"/>
    </row>
    <row r="26" spans="2:18">
      <c r="C26" s="13">
        <v>2</v>
      </c>
      <c r="D26" s="18" t="s">
        <v>9</v>
      </c>
      <c r="E26" s="4"/>
      <c r="F26" s="4"/>
      <c r="G26" s="4"/>
      <c r="H26" s="4"/>
      <c r="L26" s="13">
        <v>2</v>
      </c>
      <c r="M26" s="18" t="s">
        <v>9</v>
      </c>
      <c r="N26" s="39"/>
      <c r="O26" s="39"/>
      <c r="P26" s="39"/>
      <c r="Q26" s="39"/>
    </row>
    <row r="27" spans="2:18">
      <c r="C27" s="14">
        <v>3</v>
      </c>
      <c r="D27" s="19" t="s">
        <v>10</v>
      </c>
      <c r="E27" s="4"/>
      <c r="F27" s="4"/>
      <c r="G27" s="4"/>
      <c r="H27" s="4"/>
      <c r="L27" s="14">
        <v>3</v>
      </c>
      <c r="M27" s="19" t="s">
        <v>10</v>
      </c>
      <c r="N27" s="39"/>
      <c r="O27" s="39"/>
      <c r="P27" s="39"/>
      <c r="Q27" s="39"/>
    </row>
    <row r="28" spans="2:18">
      <c r="C28" s="15">
        <v>4</v>
      </c>
      <c r="D28" s="20" t="s">
        <v>11</v>
      </c>
      <c r="E28" s="4"/>
      <c r="F28" s="4"/>
      <c r="G28" s="4"/>
      <c r="H28" s="4"/>
      <c r="L28" s="15">
        <v>4</v>
      </c>
      <c r="M28" s="20" t="s">
        <v>11</v>
      </c>
      <c r="N28" s="39"/>
      <c r="O28" s="39"/>
      <c r="P28" s="39"/>
      <c r="Q28" s="39"/>
    </row>
    <row r="29" spans="2:18">
      <c r="C29" s="16">
        <v>5</v>
      </c>
      <c r="D29" s="21" t="s">
        <v>12</v>
      </c>
      <c r="E29" s="4"/>
      <c r="F29" s="4"/>
      <c r="G29" s="4"/>
      <c r="H29" s="4"/>
      <c r="L29" s="16">
        <v>5</v>
      </c>
      <c r="M29" s="21" t="s">
        <v>12</v>
      </c>
      <c r="N29" s="39"/>
      <c r="O29" s="39"/>
      <c r="P29" s="39"/>
      <c r="Q29" s="39"/>
    </row>
    <row r="31" spans="2:18" ht="21.75" customHeight="1"/>
  </sheetData>
  <mergeCells count="2">
    <mergeCell ref="D2:H2"/>
    <mergeCell ref="M2:Q2"/>
  </mergeCells>
  <pageMargins left="0.70866141732283472" right="0.70866141732283472" top="0.74803149606299213" bottom="0.5" header="0.31496062992125984" footer="0.31496062992125984"/>
  <pageSetup paperSize="9" orientation="landscape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opLeftCell="A2" workbookViewId="0">
      <selection activeCell="A5" sqref="A5:B25"/>
    </sheetView>
  </sheetViews>
  <sheetFormatPr defaultRowHeight="15"/>
  <cols>
    <col min="1" max="1" width="6.140625" customWidth="1"/>
    <col min="2" max="2" width="12.140625" customWidth="1"/>
    <col min="9" max="18" width="6.5703125" style="39" customWidth="1"/>
  </cols>
  <sheetData>
    <row r="1" spans="1:20" ht="15.75" thickBot="1"/>
    <row r="2" spans="1:20">
      <c r="C2" s="229" t="s">
        <v>32</v>
      </c>
      <c r="D2" s="230"/>
      <c r="E2" s="229" t="s">
        <v>33</v>
      </c>
      <c r="F2" s="231"/>
      <c r="G2" s="231"/>
      <c r="H2" s="230"/>
      <c r="I2" s="229" t="s">
        <v>37</v>
      </c>
      <c r="J2" s="231"/>
      <c r="K2" s="231"/>
      <c r="L2" s="231"/>
      <c r="M2" s="231"/>
      <c r="N2" s="231"/>
      <c r="O2" s="231"/>
      <c r="P2" s="231"/>
      <c r="Q2" s="231"/>
      <c r="R2" s="230"/>
      <c r="S2" s="48"/>
    </row>
    <row r="3" spans="1:20">
      <c r="C3" s="41" t="s">
        <v>30</v>
      </c>
      <c r="D3" s="42" t="s">
        <v>31</v>
      </c>
      <c r="E3" s="41">
        <v>1</v>
      </c>
      <c r="F3" s="40" t="s">
        <v>34</v>
      </c>
      <c r="G3" s="40" t="s">
        <v>35</v>
      </c>
      <c r="H3" s="42" t="s">
        <v>36</v>
      </c>
      <c r="I3" s="41">
        <v>1</v>
      </c>
      <c r="J3" s="40">
        <v>2</v>
      </c>
      <c r="K3" s="40" t="s">
        <v>38</v>
      </c>
      <c r="L3" s="40" t="s">
        <v>39</v>
      </c>
      <c r="M3" s="40" t="s">
        <v>40</v>
      </c>
      <c r="N3" s="40" t="s">
        <v>41</v>
      </c>
      <c r="O3" s="40" t="s">
        <v>42</v>
      </c>
      <c r="P3" s="40" t="s">
        <v>43</v>
      </c>
      <c r="Q3" s="40">
        <v>4</v>
      </c>
      <c r="R3" s="42">
        <v>5</v>
      </c>
      <c r="S3" s="48"/>
    </row>
    <row r="4" spans="1:20" ht="11.25" customHeight="1" thickBot="1">
      <c r="C4" s="232" t="s">
        <v>44</v>
      </c>
      <c r="D4" s="233"/>
      <c r="E4" s="57">
        <v>2.5</v>
      </c>
      <c r="F4" s="58">
        <v>20</v>
      </c>
      <c r="G4" s="58">
        <v>20</v>
      </c>
      <c r="H4" s="59">
        <v>20</v>
      </c>
      <c r="I4" s="57">
        <v>2.5</v>
      </c>
      <c r="J4" s="58">
        <v>11</v>
      </c>
      <c r="K4" s="58">
        <v>9</v>
      </c>
      <c r="L4" s="58">
        <v>9</v>
      </c>
      <c r="M4" s="58">
        <v>9</v>
      </c>
      <c r="N4" s="58">
        <v>9</v>
      </c>
      <c r="O4" s="58">
        <v>9</v>
      </c>
      <c r="P4" s="58">
        <v>9</v>
      </c>
      <c r="Q4" s="58">
        <v>5</v>
      </c>
      <c r="R4" s="59">
        <v>5</v>
      </c>
      <c r="S4" s="65" t="s">
        <v>45</v>
      </c>
      <c r="T4" s="66" t="s">
        <v>46</v>
      </c>
    </row>
    <row r="5" spans="1:20">
      <c r="A5" s="2">
        <v>1</v>
      </c>
      <c r="B5" s="22" t="s">
        <v>189</v>
      </c>
      <c r="C5" s="49">
        <v>3</v>
      </c>
      <c r="D5" s="51">
        <f>C5*5</f>
        <v>15</v>
      </c>
      <c r="E5" s="49">
        <v>2.5</v>
      </c>
      <c r="F5" s="50">
        <v>20</v>
      </c>
      <c r="G5" s="50">
        <v>15</v>
      </c>
      <c r="H5" s="51">
        <v>15</v>
      </c>
      <c r="I5" s="49">
        <v>2.5</v>
      </c>
      <c r="J5" s="60"/>
      <c r="K5" s="60"/>
      <c r="L5" s="60"/>
      <c r="M5" s="60"/>
      <c r="N5" s="60"/>
      <c r="O5" s="60"/>
      <c r="P5" s="60"/>
      <c r="Q5" s="60"/>
      <c r="R5" s="61"/>
      <c r="S5" s="67">
        <f>SUM(D5:R5)</f>
        <v>70</v>
      </c>
      <c r="T5" s="70">
        <v>7</v>
      </c>
    </row>
    <row r="6" spans="1:20">
      <c r="A6" s="2">
        <v>2</v>
      </c>
      <c r="B6" s="22" t="s">
        <v>190</v>
      </c>
      <c r="C6" s="43">
        <v>3</v>
      </c>
      <c r="D6" s="44">
        <f t="shared" ref="D6:D25" si="0">C6*5</f>
        <v>15</v>
      </c>
      <c r="E6" s="43">
        <v>2.5</v>
      </c>
      <c r="F6" s="8">
        <v>20</v>
      </c>
      <c r="G6" s="8">
        <v>15</v>
      </c>
      <c r="H6" s="44">
        <v>10</v>
      </c>
      <c r="I6" s="62"/>
      <c r="J6" s="63"/>
      <c r="K6" s="63"/>
      <c r="L6" s="63"/>
      <c r="M6" s="63"/>
      <c r="N6" s="63"/>
      <c r="O6" s="63"/>
      <c r="P6" s="63"/>
      <c r="Q6" s="63"/>
      <c r="R6" s="64"/>
      <c r="S6" s="68">
        <f t="shared" ref="S6:S26" si="1">SUM(D6:R6)</f>
        <v>62.5</v>
      </c>
      <c r="T6" s="71">
        <v>6.3</v>
      </c>
    </row>
    <row r="7" spans="1:20">
      <c r="A7" s="2">
        <v>3</v>
      </c>
      <c r="B7" s="22" t="s">
        <v>190</v>
      </c>
      <c r="C7" s="43">
        <v>8.5</v>
      </c>
      <c r="D7" s="44">
        <f t="shared" si="0"/>
        <v>42.5</v>
      </c>
      <c r="E7" s="43">
        <v>2.5</v>
      </c>
      <c r="F7" s="8">
        <v>0</v>
      </c>
      <c r="G7" s="8">
        <v>15</v>
      </c>
      <c r="H7" s="44">
        <v>10</v>
      </c>
      <c r="I7" s="43">
        <v>2.5</v>
      </c>
      <c r="J7" s="8">
        <v>3</v>
      </c>
      <c r="K7" s="63"/>
      <c r="L7" s="63"/>
      <c r="M7" s="63"/>
      <c r="N7" s="63"/>
      <c r="O7" s="63"/>
      <c r="P7" s="63"/>
      <c r="Q7" s="63"/>
      <c r="R7" s="64"/>
      <c r="S7" s="68">
        <f t="shared" si="1"/>
        <v>75.5</v>
      </c>
      <c r="T7" s="71">
        <v>7.6</v>
      </c>
    </row>
    <row r="8" spans="1:20">
      <c r="A8" s="2">
        <v>4</v>
      </c>
      <c r="B8" s="22" t="s">
        <v>191</v>
      </c>
      <c r="C8" s="43">
        <v>7.5</v>
      </c>
      <c r="D8" s="44">
        <f t="shared" si="0"/>
        <v>37.5</v>
      </c>
      <c r="E8" s="43">
        <v>2.5</v>
      </c>
      <c r="F8" s="8">
        <v>20</v>
      </c>
      <c r="G8" s="8">
        <v>10</v>
      </c>
      <c r="H8" s="44">
        <v>10</v>
      </c>
      <c r="I8" s="62"/>
      <c r="J8" s="63"/>
      <c r="K8" s="63"/>
      <c r="L8" s="63"/>
      <c r="M8" s="63"/>
      <c r="N8" s="63"/>
      <c r="O8" s="63"/>
      <c r="P8" s="63"/>
      <c r="Q8" s="63"/>
      <c r="R8" s="64"/>
      <c r="S8" s="68">
        <f t="shared" si="1"/>
        <v>80</v>
      </c>
      <c r="T8" s="71">
        <v>8</v>
      </c>
    </row>
    <row r="9" spans="1:20">
      <c r="A9" s="2">
        <v>5</v>
      </c>
      <c r="B9" s="22" t="s">
        <v>192</v>
      </c>
      <c r="C9" s="43">
        <v>9.5</v>
      </c>
      <c r="D9" s="44">
        <f t="shared" si="0"/>
        <v>47.5</v>
      </c>
      <c r="E9" s="43">
        <v>2.5</v>
      </c>
      <c r="F9" s="8">
        <v>0</v>
      </c>
      <c r="G9" s="8">
        <v>15</v>
      </c>
      <c r="H9" s="44">
        <v>10</v>
      </c>
      <c r="I9" s="43">
        <v>2.5</v>
      </c>
      <c r="J9" s="8">
        <v>6</v>
      </c>
      <c r="K9" s="63"/>
      <c r="L9" s="63"/>
      <c r="M9" s="63"/>
      <c r="N9" s="63"/>
      <c r="O9" s="63"/>
      <c r="P9" s="63"/>
      <c r="Q9" s="63"/>
      <c r="R9" s="64"/>
      <c r="S9" s="68">
        <f t="shared" si="1"/>
        <v>83.5</v>
      </c>
      <c r="T9" s="71">
        <v>8.4</v>
      </c>
    </row>
    <row r="10" spans="1:20">
      <c r="A10" s="2">
        <v>7</v>
      </c>
      <c r="B10" s="22" t="s">
        <v>193</v>
      </c>
      <c r="C10" s="43">
        <v>4</v>
      </c>
      <c r="D10" s="44">
        <f t="shared" si="0"/>
        <v>20</v>
      </c>
      <c r="E10" s="43">
        <v>2.5</v>
      </c>
      <c r="F10" s="8">
        <v>20</v>
      </c>
      <c r="G10" s="8">
        <v>20</v>
      </c>
      <c r="H10" s="44">
        <v>10</v>
      </c>
      <c r="I10" s="43">
        <v>2.5</v>
      </c>
      <c r="J10" s="8">
        <v>11</v>
      </c>
      <c r="K10" s="8">
        <v>9</v>
      </c>
      <c r="L10" s="8">
        <v>9</v>
      </c>
      <c r="M10" s="8">
        <v>9</v>
      </c>
      <c r="N10" s="8">
        <v>9</v>
      </c>
      <c r="O10" s="63"/>
      <c r="P10" s="8">
        <v>0</v>
      </c>
      <c r="Q10" s="8">
        <v>0</v>
      </c>
      <c r="R10" s="44">
        <v>0</v>
      </c>
      <c r="S10" s="68">
        <f t="shared" si="1"/>
        <v>122</v>
      </c>
      <c r="T10" s="71">
        <v>12.2</v>
      </c>
    </row>
    <row r="11" spans="1:20">
      <c r="A11" s="2">
        <v>8</v>
      </c>
      <c r="B11" s="22" t="s">
        <v>194</v>
      </c>
      <c r="C11" s="43">
        <v>1.5</v>
      </c>
      <c r="D11" s="44">
        <f t="shared" si="0"/>
        <v>7.5</v>
      </c>
      <c r="E11" s="43">
        <v>2.5</v>
      </c>
      <c r="F11" s="8">
        <v>20</v>
      </c>
      <c r="G11" s="8">
        <v>10</v>
      </c>
      <c r="H11" s="44">
        <v>10</v>
      </c>
      <c r="I11" s="43">
        <v>2.5</v>
      </c>
      <c r="J11" s="8">
        <v>11</v>
      </c>
      <c r="K11" s="8">
        <v>9</v>
      </c>
      <c r="L11" s="8">
        <v>9</v>
      </c>
      <c r="M11" s="8">
        <v>9</v>
      </c>
      <c r="N11" s="8">
        <v>9</v>
      </c>
      <c r="O11" s="8">
        <v>0</v>
      </c>
      <c r="P11" s="8">
        <v>0</v>
      </c>
      <c r="Q11" s="8">
        <v>5</v>
      </c>
      <c r="R11" s="44">
        <v>5</v>
      </c>
      <c r="S11" s="68">
        <f t="shared" si="1"/>
        <v>109.5</v>
      </c>
      <c r="T11" s="71">
        <v>11</v>
      </c>
    </row>
    <row r="12" spans="1:20">
      <c r="A12" s="2">
        <v>9</v>
      </c>
      <c r="B12" s="22" t="s">
        <v>195</v>
      </c>
      <c r="C12" s="43">
        <v>1</v>
      </c>
      <c r="D12" s="44">
        <f t="shared" si="0"/>
        <v>5</v>
      </c>
      <c r="E12" s="43">
        <v>2.5</v>
      </c>
      <c r="F12" s="8">
        <v>0</v>
      </c>
      <c r="G12" s="8">
        <v>10</v>
      </c>
      <c r="H12" s="44">
        <v>0</v>
      </c>
      <c r="I12" s="43">
        <v>2.5</v>
      </c>
      <c r="J12" s="63"/>
      <c r="K12" s="63"/>
      <c r="L12" s="63"/>
      <c r="M12" s="63"/>
      <c r="N12" s="63"/>
      <c r="O12" s="63"/>
      <c r="P12" s="63"/>
      <c r="Q12" s="63"/>
      <c r="R12" s="64"/>
      <c r="S12" s="68">
        <f t="shared" si="1"/>
        <v>20</v>
      </c>
      <c r="T12" s="71">
        <v>2</v>
      </c>
    </row>
    <row r="13" spans="1:20">
      <c r="A13" s="2">
        <v>11</v>
      </c>
      <c r="B13" s="22" t="s">
        <v>196</v>
      </c>
      <c r="C13" s="43">
        <v>8.5</v>
      </c>
      <c r="D13" s="44">
        <f t="shared" si="0"/>
        <v>42.5</v>
      </c>
      <c r="E13" s="43">
        <v>2.5</v>
      </c>
      <c r="F13" s="8">
        <v>20</v>
      </c>
      <c r="G13" s="8">
        <v>20</v>
      </c>
      <c r="H13" s="44">
        <v>15</v>
      </c>
      <c r="I13" s="43">
        <v>0</v>
      </c>
      <c r="J13" s="8">
        <v>6</v>
      </c>
      <c r="K13" s="8">
        <v>9</v>
      </c>
      <c r="L13" s="8">
        <v>9</v>
      </c>
      <c r="M13" s="8">
        <v>9</v>
      </c>
      <c r="N13" s="8">
        <v>9</v>
      </c>
      <c r="O13" s="8">
        <v>9</v>
      </c>
      <c r="P13" s="63"/>
      <c r="Q13" s="8">
        <v>5</v>
      </c>
      <c r="R13" s="44">
        <v>5</v>
      </c>
      <c r="S13" s="68">
        <f t="shared" si="1"/>
        <v>161</v>
      </c>
      <c r="T13" s="71">
        <v>16.100000000000001</v>
      </c>
    </row>
    <row r="14" spans="1:20">
      <c r="A14" s="2">
        <v>12</v>
      </c>
      <c r="B14" s="22" t="s">
        <v>196</v>
      </c>
      <c r="C14" s="43">
        <v>3</v>
      </c>
      <c r="D14" s="44">
        <f t="shared" si="0"/>
        <v>15</v>
      </c>
      <c r="E14" s="43">
        <v>2.5</v>
      </c>
      <c r="F14" s="8">
        <v>20</v>
      </c>
      <c r="G14" s="8">
        <v>20</v>
      </c>
      <c r="H14" s="44">
        <v>10</v>
      </c>
      <c r="I14" s="43">
        <v>2.5</v>
      </c>
      <c r="J14" s="8">
        <v>6</v>
      </c>
      <c r="K14" s="8">
        <v>9</v>
      </c>
      <c r="L14" s="8">
        <v>9</v>
      </c>
      <c r="M14" s="8">
        <v>9</v>
      </c>
      <c r="N14" s="8">
        <v>9</v>
      </c>
      <c r="O14" s="8">
        <v>0</v>
      </c>
      <c r="P14" s="63"/>
      <c r="Q14" s="8">
        <v>5</v>
      </c>
      <c r="R14" s="44">
        <v>5</v>
      </c>
      <c r="S14" s="68">
        <f t="shared" si="1"/>
        <v>122</v>
      </c>
      <c r="T14" s="71">
        <v>12.2</v>
      </c>
    </row>
    <row r="15" spans="1:20">
      <c r="A15" s="2">
        <v>13</v>
      </c>
      <c r="B15" s="22" t="s">
        <v>197</v>
      </c>
      <c r="C15" s="43">
        <v>9</v>
      </c>
      <c r="D15" s="44">
        <f t="shared" si="0"/>
        <v>45</v>
      </c>
      <c r="E15" s="43">
        <v>2.5</v>
      </c>
      <c r="F15" s="8">
        <v>20</v>
      </c>
      <c r="G15" s="8">
        <v>20</v>
      </c>
      <c r="H15" s="44">
        <v>10</v>
      </c>
      <c r="I15" s="43">
        <v>2.5</v>
      </c>
      <c r="J15" s="8">
        <v>11</v>
      </c>
      <c r="K15" s="8">
        <v>9</v>
      </c>
      <c r="L15" s="8">
        <v>9</v>
      </c>
      <c r="M15" s="8">
        <v>9</v>
      </c>
      <c r="N15" s="8">
        <v>9</v>
      </c>
      <c r="O15" s="8">
        <v>9</v>
      </c>
      <c r="P15" s="63"/>
      <c r="Q15" s="8">
        <v>5</v>
      </c>
      <c r="R15" s="44">
        <v>5</v>
      </c>
      <c r="S15" s="68">
        <f t="shared" si="1"/>
        <v>166</v>
      </c>
      <c r="T15" s="71">
        <v>16.600000000000001</v>
      </c>
    </row>
    <row r="16" spans="1:20">
      <c r="A16" s="2">
        <v>15</v>
      </c>
      <c r="B16" s="22" t="s">
        <v>198</v>
      </c>
      <c r="C16" s="43">
        <v>7.5</v>
      </c>
      <c r="D16" s="44">
        <f t="shared" si="0"/>
        <v>37.5</v>
      </c>
      <c r="E16" s="43">
        <v>2.5</v>
      </c>
      <c r="F16" s="8">
        <v>20</v>
      </c>
      <c r="G16" s="8">
        <v>5</v>
      </c>
      <c r="H16" s="44">
        <v>5</v>
      </c>
      <c r="I16" s="43">
        <v>2.5</v>
      </c>
      <c r="J16" s="8">
        <v>9</v>
      </c>
      <c r="K16" s="63"/>
      <c r="L16" s="63"/>
      <c r="M16" s="63"/>
      <c r="N16" s="63"/>
      <c r="O16" s="63"/>
      <c r="P16" s="63"/>
      <c r="Q16" s="63"/>
      <c r="R16" s="64"/>
      <c r="S16" s="68">
        <f t="shared" si="1"/>
        <v>81.5</v>
      </c>
      <c r="T16" s="71">
        <v>8.1999999999999993</v>
      </c>
    </row>
    <row r="17" spans="1:20">
      <c r="A17" s="2">
        <v>16</v>
      </c>
      <c r="B17" s="22" t="s">
        <v>199</v>
      </c>
      <c r="C17" s="43">
        <v>9.5</v>
      </c>
      <c r="D17" s="44">
        <f t="shared" si="0"/>
        <v>47.5</v>
      </c>
      <c r="E17" s="43">
        <v>2.5</v>
      </c>
      <c r="F17" s="8">
        <v>20</v>
      </c>
      <c r="G17" s="8">
        <v>20</v>
      </c>
      <c r="H17" s="44">
        <v>15</v>
      </c>
      <c r="I17" s="43">
        <v>2.5</v>
      </c>
      <c r="J17" s="8">
        <v>11</v>
      </c>
      <c r="K17" s="8">
        <v>9</v>
      </c>
      <c r="L17" s="8">
        <v>9</v>
      </c>
      <c r="M17" s="8">
        <v>9</v>
      </c>
      <c r="N17" s="8">
        <v>9</v>
      </c>
      <c r="O17" s="8">
        <v>9</v>
      </c>
      <c r="P17" s="8">
        <v>9</v>
      </c>
      <c r="Q17" s="8">
        <v>5</v>
      </c>
      <c r="R17" s="44">
        <v>5</v>
      </c>
      <c r="S17" s="68">
        <f t="shared" si="1"/>
        <v>182.5</v>
      </c>
      <c r="T17" s="71">
        <v>18.3</v>
      </c>
    </row>
    <row r="18" spans="1:20">
      <c r="A18" s="2">
        <v>17</v>
      </c>
      <c r="B18" s="22" t="s">
        <v>200</v>
      </c>
      <c r="C18" s="43">
        <v>9</v>
      </c>
      <c r="D18" s="44">
        <f t="shared" si="0"/>
        <v>45</v>
      </c>
      <c r="E18" s="43">
        <v>2.5</v>
      </c>
      <c r="F18" s="8">
        <v>20</v>
      </c>
      <c r="G18" s="8">
        <v>20</v>
      </c>
      <c r="H18" s="44">
        <v>10</v>
      </c>
      <c r="I18" s="43">
        <v>2.5</v>
      </c>
      <c r="J18" s="8">
        <v>6</v>
      </c>
      <c r="K18" s="63"/>
      <c r="L18" s="63"/>
      <c r="M18" s="63"/>
      <c r="N18" s="63"/>
      <c r="O18" s="63"/>
      <c r="P18" s="63"/>
      <c r="Q18" s="63"/>
      <c r="R18" s="64"/>
      <c r="S18" s="68">
        <f t="shared" si="1"/>
        <v>106</v>
      </c>
      <c r="T18" s="71">
        <v>10.6</v>
      </c>
    </row>
    <row r="19" spans="1:20">
      <c r="A19" s="2">
        <v>18</v>
      </c>
      <c r="B19" s="22" t="s">
        <v>201</v>
      </c>
      <c r="C19" s="43">
        <v>7.5</v>
      </c>
      <c r="D19" s="44">
        <f t="shared" si="0"/>
        <v>37.5</v>
      </c>
      <c r="E19" s="43">
        <v>2.5</v>
      </c>
      <c r="F19" s="8">
        <v>20</v>
      </c>
      <c r="G19" s="8">
        <v>20</v>
      </c>
      <c r="H19" s="44">
        <v>20</v>
      </c>
      <c r="I19" s="43">
        <v>2.5</v>
      </c>
      <c r="J19" s="8">
        <v>6</v>
      </c>
      <c r="K19" s="63"/>
      <c r="L19" s="63"/>
      <c r="M19" s="63"/>
      <c r="N19" s="63"/>
      <c r="O19" s="63"/>
      <c r="P19" s="63"/>
      <c r="Q19" s="63"/>
      <c r="R19" s="64"/>
      <c r="S19" s="68">
        <f t="shared" si="1"/>
        <v>108.5</v>
      </c>
      <c r="T19" s="71">
        <v>10.9</v>
      </c>
    </row>
    <row r="20" spans="1:20">
      <c r="A20" s="2">
        <v>19</v>
      </c>
      <c r="B20" s="22" t="s">
        <v>202</v>
      </c>
      <c r="C20" s="43">
        <v>8.5</v>
      </c>
      <c r="D20" s="44">
        <f t="shared" si="0"/>
        <v>42.5</v>
      </c>
      <c r="E20" s="43">
        <v>2.5</v>
      </c>
      <c r="F20" s="8">
        <v>20</v>
      </c>
      <c r="G20" s="8">
        <v>20</v>
      </c>
      <c r="H20" s="44">
        <v>20</v>
      </c>
      <c r="I20" s="43">
        <v>2.5</v>
      </c>
      <c r="J20" s="8">
        <v>11</v>
      </c>
      <c r="K20" s="8">
        <v>9</v>
      </c>
      <c r="L20" s="8">
        <v>9</v>
      </c>
      <c r="M20" s="8">
        <v>9</v>
      </c>
      <c r="N20" s="8">
        <v>9</v>
      </c>
      <c r="O20" s="8">
        <v>9</v>
      </c>
      <c r="P20" s="8">
        <v>9</v>
      </c>
      <c r="Q20" s="8">
        <v>5</v>
      </c>
      <c r="R20" s="44">
        <v>5</v>
      </c>
      <c r="S20" s="68">
        <f t="shared" si="1"/>
        <v>182.5</v>
      </c>
      <c r="T20" s="71">
        <v>18.3</v>
      </c>
    </row>
    <row r="21" spans="1:20">
      <c r="A21" s="2">
        <v>20</v>
      </c>
      <c r="B21" s="22" t="s">
        <v>203</v>
      </c>
      <c r="C21" s="43">
        <v>10.5</v>
      </c>
      <c r="D21" s="44">
        <f t="shared" si="0"/>
        <v>52.5</v>
      </c>
      <c r="E21" s="43">
        <v>2.5</v>
      </c>
      <c r="F21" s="8">
        <v>20</v>
      </c>
      <c r="G21" s="8">
        <v>20</v>
      </c>
      <c r="H21" s="44">
        <v>20</v>
      </c>
      <c r="I21" s="43">
        <v>2.5</v>
      </c>
      <c r="J21" s="8">
        <v>11</v>
      </c>
      <c r="K21" s="8">
        <v>9</v>
      </c>
      <c r="L21" s="8">
        <v>9</v>
      </c>
      <c r="M21" s="8">
        <v>9</v>
      </c>
      <c r="N21" s="8">
        <v>9</v>
      </c>
      <c r="O21" s="8">
        <v>9</v>
      </c>
      <c r="P21" s="8">
        <v>9</v>
      </c>
      <c r="Q21" s="8">
        <v>5</v>
      </c>
      <c r="R21" s="44">
        <v>5</v>
      </c>
      <c r="S21" s="68">
        <f t="shared" si="1"/>
        <v>192.5</v>
      </c>
      <c r="T21" s="71">
        <v>19.3</v>
      </c>
    </row>
    <row r="22" spans="1:20">
      <c r="A22" s="2">
        <v>21</v>
      </c>
      <c r="B22" s="22" t="s">
        <v>204</v>
      </c>
      <c r="C22" s="43">
        <v>6.5</v>
      </c>
      <c r="D22" s="44">
        <f t="shared" si="0"/>
        <v>32.5</v>
      </c>
      <c r="E22" s="43">
        <v>2.5</v>
      </c>
      <c r="F22" s="8">
        <v>20</v>
      </c>
      <c r="G22" s="8">
        <v>20</v>
      </c>
      <c r="H22" s="44">
        <v>10</v>
      </c>
      <c r="I22" s="43">
        <v>2.5</v>
      </c>
      <c r="J22" s="8">
        <v>6</v>
      </c>
      <c r="K22" s="8">
        <v>9</v>
      </c>
      <c r="L22" s="8">
        <v>9</v>
      </c>
      <c r="M22" s="8">
        <v>9</v>
      </c>
      <c r="N22" s="8">
        <v>9</v>
      </c>
      <c r="O22" s="8">
        <v>9</v>
      </c>
      <c r="P22" s="63"/>
      <c r="Q22" s="8">
        <v>5</v>
      </c>
      <c r="R22" s="64"/>
      <c r="S22" s="68">
        <f t="shared" si="1"/>
        <v>143.5</v>
      </c>
      <c r="T22" s="71">
        <v>14.4</v>
      </c>
    </row>
    <row r="23" spans="1:20">
      <c r="A23" s="2">
        <v>23</v>
      </c>
      <c r="B23" s="22" t="s">
        <v>205</v>
      </c>
      <c r="C23" s="43">
        <v>2.5</v>
      </c>
      <c r="D23" s="44">
        <f t="shared" si="0"/>
        <v>12.5</v>
      </c>
      <c r="E23" s="43">
        <v>2.5</v>
      </c>
      <c r="F23" s="8">
        <v>20</v>
      </c>
      <c r="G23" s="8">
        <v>20</v>
      </c>
      <c r="H23" s="44">
        <v>15</v>
      </c>
      <c r="I23" s="43">
        <v>2.5</v>
      </c>
      <c r="J23" s="8">
        <v>6</v>
      </c>
      <c r="K23" s="8">
        <v>9</v>
      </c>
      <c r="L23" s="8">
        <v>9</v>
      </c>
      <c r="M23" s="8">
        <v>9</v>
      </c>
      <c r="N23" s="8">
        <v>9</v>
      </c>
      <c r="O23" s="8">
        <v>9</v>
      </c>
      <c r="P23" s="8">
        <v>0</v>
      </c>
      <c r="Q23" s="8">
        <v>5</v>
      </c>
      <c r="R23" s="44">
        <v>5</v>
      </c>
      <c r="S23" s="68">
        <f t="shared" si="1"/>
        <v>133.5</v>
      </c>
      <c r="T23" s="71">
        <v>13.4</v>
      </c>
    </row>
    <row r="24" spans="1:20">
      <c r="A24" s="35">
        <v>25</v>
      </c>
      <c r="B24" s="36" t="s">
        <v>206</v>
      </c>
      <c r="C24" s="43">
        <v>10</v>
      </c>
      <c r="D24" s="44">
        <f t="shared" si="0"/>
        <v>50</v>
      </c>
      <c r="E24" s="43">
        <v>2.5</v>
      </c>
      <c r="F24" s="8">
        <v>20</v>
      </c>
      <c r="G24" s="8">
        <v>20</v>
      </c>
      <c r="H24" s="44">
        <v>10</v>
      </c>
      <c r="I24" s="43">
        <v>2.5</v>
      </c>
      <c r="J24" s="8">
        <v>6</v>
      </c>
      <c r="K24" s="63"/>
      <c r="L24" s="63"/>
      <c r="M24" s="63"/>
      <c r="N24" s="63"/>
      <c r="O24" s="63"/>
      <c r="P24" s="63"/>
      <c r="Q24" s="63"/>
      <c r="R24" s="64"/>
      <c r="S24" s="68">
        <f t="shared" si="1"/>
        <v>111</v>
      </c>
      <c r="T24" s="71">
        <v>11.1</v>
      </c>
    </row>
    <row r="25" spans="1:20" ht="15.75" thickBot="1">
      <c r="A25" s="33">
        <v>26</v>
      </c>
      <c r="B25" s="34" t="s">
        <v>190</v>
      </c>
      <c r="C25" s="45">
        <v>9</v>
      </c>
      <c r="D25" s="46">
        <f t="shared" si="0"/>
        <v>45</v>
      </c>
      <c r="E25" s="45">
        <v>2.5</v>
      </c>
      <c r="F25" s="47">
        <v>20</v>
      </c>
      <c r="G25" s="47">
        <v>20</v>
      </c>
      <c r="H25" s="46">
        <v>20</v>
      </c>
      <c r="I25" s="45">
        <v>2.5</v>
      </c>
      <c r="J25" s="47">
        <v>11</v>
      </c>
      <c r="K25" s="47">
        <v>9</v>
      </c>
      <c r="L25" s="47">
        <v>9</v>
      </c>
      <c r="M25" s="47">
        <v>9</v>
      </c>
      <c r="N25" s="47">
        <v>9</v>
      </c>
      <c r="O25" s="47">
        <v>9</v>
      </c>
      <c r="P25" s="47">
        <v>9</v>
      </c>
      <c r="Q25" s="47">
        <v>5</v>
      </c>
      <c r="R25" s="46">
        <v>5</v>
      </c>
      <c r="S25" s="69">
        <f t="shared" si="1"/>
        <v>185</v>
      </c>
      <c r="T25" s="72">
        <v>18.5</v>
      </c>
    </row>
    <row r="26" spans="1:20">
      <c r="S26">
        <f t="shared" si="1"/>
        <v>0</v>
      </c>
    </row>
  </sheetData>
  <mergeCells count="4">
    <mergeCell ref="C2:D2"/>
    <mergeCell ref="E2:H2"/>
    <mergeCell ref="C4:D4"/>
    <mergeCell ref="I2:R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7"/>
  <sheetViews>
    <sheetView topLeftCell="A3" workbookViewId="0">
      <selection activeCell="B5" sqref="B5:B25"/>
    </sheetView>
  </sheetViews>
  <sheetFormatPr defaultRowHeight="15"/>
  <cols>
    <col min="1" max="1" width="6.140625" customWidth="1"/>
    <col min="2" max="2" width="12.5703125" customWidth="1"/>
    <col min="3" max="18" width="6.42578125" style="75" customWidth="1"/>
    <col min="19" max="19" width="8.28515625" bestFit="1" customWidth="1"/>
    <col min="20" max="20" width="10.28515625" bestFit="1" customWidth="1"/>
    <col min="21" max="21" width="8.28515625" bestFit="1" customWidth="1"/>
    <col min="22" max="22" width="9.85546875" bestFit="1" customWidth="1"/>
  </cols>
  <sheetData>
    <row r="2" spans="1:23" ht="15.75" thickBot="1"/>
    <row r="3" spans="1:23">
      <c r="C3" s="237" t="s">
        <v>74</v>
      </c>
      <c r="D3" s="238"/>
      <c r="E3" s="238"/>
      <c r="F3" s="238"/>
      <c r="G3" s="238"/>
      <c r="H3" s="238"/>
      <c r="I3" s="238"/>
      <c r="J3" s="238"/>
      <c r="K3" s="239"/>
      <c r="L3" s="237" t="s">
        <v>75</v>
      </c>
      <c r="M3" s="238"/>
      <c r="N3" s="238"/>
      <c r="O3" s="238"/>
      <c r="P3" s="238"/>
      <c r="Q3" s="238"/>
      <c r="R3" s="239"/>
      <c r="S3" s="234" t="s">
        <v>76</v>
      </c>
      <c r="T3" s="235"/>
      <c r="U3" s="235"/>
      <c r="V3" s="236"/>
    </row>
    <row r="4" spans="1:23" ht="13.5" customHeight="1" thickBot="1">
      <c r="C4" s="45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47">
        <v>7</v>
      </c>
      <c r="J4" s="47" t="s">
        <v>68</v>
      </c>
      <c r="K4" s="46" t="s">
        <v>69</v>
      </c>
      <c r="L4" s="45">
        <v>1</v>
      </c>
      <c r="M4" s="47">
        <v>2</v>
      </c>
      <c r="N4" s="47" t="s">
        <v>38</v>
      </c>
      <c r="O4" s="47" t="s">
        <v>39</v>
      </c>
      <c r="P4" s="47" t="s">
        <v>40</v>
      </c>
      <c r="Q4" s="47">
        <v>4</v>
      </c>
      <c r="R4" s="46">
        <v>5</v>
      </c>
      <c r="S4" s="77" t="s">
        <v>70</v>
      </c>
      <c r="T4" s="78" t="s">
        <v>71</v>
      </c>
      <c r="U4" s="78" t="s">
        <v>72</v>
      </c>
      <c r="V4" s="79" t="s">
        <v>73</v>
      </c>
      <c r="W4" s="293" t="s">
        <v>31</v>
      </c>
    </row>
    <row r="5" spans="1:23">
      <c r="A5" s="2">
        <v>1</v>
      </c>
      <c r="B5" s="22" t="s">
        <v>189</v>
      </c>
      <c r="C5" s="273">
        <v>5</v>
      </c>
      <c r="D5" s="274">
        <v>0</v>
      </c>
      <c r="E5" s="274">
        <v>0</v>
      </c>
      <c r="F5" s="274">
        <v>5</v>
      </c>
      <c r="G5" s="274">
        <v>0</v>
      </c>
      <c r="H5" s="274">
        <v>10</v>
      </c>
      <c r="I5" s="274">
        <v>10</v>
      </c>
      <c r="J5" s="274">
        <v>0</v>
      </c>
      <c r="K5" s="275">
        <v>0</v>
      </c>
      <c r="L5" s="273">
        <v>5</v>
      </c>
      <c r="M5" s="274">
        <v>5</v>
      </c>
      <c r="N5" s="274">
        <v>5</v>
      </c>
      <c r="O5" s="274">
        <v>5</v>
      </c>
      <c r="P5" s="274">
        <v>0</v>
      </c>
      <c r="Q5" s="274">
        <v>0</v>
      </c>
      <c r="R5" s="275">
        <v>10</v>
      </c>
      <c r="S5" s="276">
        <v>10</v>
      </c>
      <c r="T5" s="277">
        <v>10</v>
      </c>
      <c r="U5" s="277">
        <v>10</v>
      </c>
      <c r="V5" s="278">
        <v>0</v>
      </c>
      <c r="W5" s="294">
        <f t="shared" ref="W5:W25" si="0">SUM(C5:V5)</f>
        <v>90</v>
      </c>
    </row>
    <row r="6" spans="1:23">
      <c r="A6" s="2">
        <v>2</v>
      </c>
      <c r="B6" s="22" t="s">
        <v>190</v>
      </c>
      <c r="C6" s="279">
        <v>5</v>
      </c>
      <c r="D6" s="280">
        <v>10</v>
      </c>
      <c r="E6" s="280">
        <v>10</v>
      </c>
      <c r="F6" s="280">
        <v>10</v>
      </c>
      <c r="G6" s="280">
        <v>10</v>
      </c>
      <c r="H6" s="280">
        <v>10</v>
      </c>
      <c r="I6" s="280">
        <v>10</v>
      </c>
      <c r="J6" s="280">
        <v>5</v>
      </c>
      <c r="K6" s="281">
        <v>5</v>
      </c>
      <c r="L6" s="279">
        <v>5</v>
      </c>
      <c r="M6" s="280">
        <v>5</v>
      </c>
      <c r="N6" s="280">
        <v>5</v>
      </c>
      <c r="O6" s="280">
        <v>5</v>
      </c>
      <c r="P6" s="280">
        <v>5</v>
      </c>
      <c r="Q6" s="280">
        <v>12</v>
      </c>
      <c r="R6" s="281">
        <v>8</v>
      </c>
      <c r="S6" s="282">
        <v>0</v>
      </c>
      <c r="T6" s="283">
        <v>0</v>
      </c>
      <c r="U6" s="283">
        <v>10</v>
      </c>
      <c r="V6" s="284">
        <v>0</v>
      </c>
      <c r="W6" s="295">
        <f t="shared" si="0"/>
        <v>130</v>
      </c>
    </row>
    <row r="7" spans="1:23">
      <c r="A7" s="2">
        <v>3</v>
      </c>
      <c r="B7" s="22" t="s">
        <v>190</v>
      </c>
      <c r="C7" s="279">
        <v>5</v>
      </c>
      <c r="D7" s="280">
        <v>5</v>
      </c>
      <c r="E7" s="280">
        <v>0</v>
      </c>
      <c r="F7" s="280">
        <v>10</v>
      </c>
      <c r="G7" s="280">
        <v>10</v>
      </c>
      <c r="H7" s="280">
        <v>0</v>
      </c>
      <c r="I7" s="280">
        <v>10</v>
      </c>
      <c r="J7" s="280">
        <v>5</v>
      </c>
      <c r="K7" s="281">
        <v>10</v>
      </c>
      <c r="L7" s="279">
        <v>5</v>
      </c>
      <c r="M7" s="280">
        <v>5</v>
      </c>
      <c r="N7" s="280">
        <v>5</v>
      </c>
      <c r="O7" s="280">
        <v>5</v>
      </c>
      <c r="P7" s="280">
        <v>5</v>
      </c>
      <c r="Q7" s="280">
        <v>15</v>
      </c>
      <c r="R7" s="281">
        <v>10</v>
      </c>
      <c r="S7" s="282">
        <v>10</v>
      </c>
      <c r="T7" s="283">
        <v>12</v>
      </c>
      <c r="U7" s="283">
        <v>10</v>
      </c>
      <c r="V7" s="284">
        <v>15</v>
      </c>
      <c r="W7" s="295">
        <f t="shared" si="0"/>
        <v>152</v>
      </c>
    </row>
    <row r="8" spans="1:23">
      <c r="A8" s="2">
        <v>4</v>
      </c>
      <c r="B8" s="22" t="s">
        <v>191</v>
      </c>
      <c r="C8" s="279">
        <v>5</v>
      </c>
      <c r="D8" s="280">
        <v>20</v>
      </c>
      <c r="E8" s="280">
        <v>10</v>
      </c>
      <c r="F8" s="280">
        <v>10</v>
      </c>
      <c r="G8" s="280">
        <v>0</v>
      </c>
      <c r="H8" s="280">
        <v>10</v>
      </c>
      <c r="I8" s="280">
        <v>10</v>
      </c>
      <c r="J8" s="280">
        <v>5</v>
      </c>
      <c r="K8" s="281">
        <v>15</v>
      </c>
      <c r="L8" s="279">
        <v>5</v>
      </c>
      <c r="M8" s="280">
        <v>5</v>
      </c>
      <c r="N8" s="280">
        <v>5</v>
      </c>
      <c r="O8" s="280">
        <v>5</v>
      </c>
      <c r="P8" s="280">
        <v>5</v>
      </c>
      <c r="Q8" s="280">
        <v>15</v>
      </c>
      <c r="R8" s="281">
        <v>10</v>
      </c>
      <c r="S8" s="282">
        <v>10</v>
      </c>
      <c r="T8" s="283">
        <v>10</v>
      </c>
      <c r="U8" s="283">
        <v>10</v>
      </c>
      <c r="V8" s="284">
        <v>15</v>
      </c>
      <c r="W8" s="295">
        <f t="shared" si="0"/>
        <v>180</v>
      </c>
    </row>
    <row r="9" spans="1:23">
      <c r="A9" s="2">
        <v>5</v>
      </c>
      <c r="B9" s="22" t="s">
        <v>192</v>
      </c>
      <c r="C9" s="279">
        <v>5</v>
      </c>
      <c r="D9" s="280">
        <v>20</v>
      </c>
      <c r="E9" s="280">
        <v>0</v>
      </c>
      <c r="F9" s="280">
        <v>10</v>
      </c>
      <c r="G9" s="280">
        <v>0</v>
      </c>
      <c r="H9" s="280">
        <v>0</v>
      </c>
      <c r="I9" s="280">
        <v>10</v>
      </c>
      <c r="J9" s="280">
        <v>5</v>
      </c>
      <c r="K9" s="281">
        <v>15</v>
      </c>
      <c r="L9" s="279">
        <v>5</v>
      </c>
      <c r="M9" s="280">
        <v>10</v>
      </c>
      <c r="N9" s="280">
        <v>5</v>
      </c>
      <c r="O9" s="280">
        <v>0</v>
      </c>
      <c r="P9" s="280">
        <v>5</v>
      </c>
      <c r="Q9" s="280">
        <v>15</v>
      </c>
      <c r="R9" s="281">
        <v>10</v>
      </c>
      <c r="S9" s="282">
        <v>10</v>
      </c>
      <c r="T9" s="283">
        <v>0</v>
      </c>
      <c r="U9" s="283">
        <v>10</v>
      </c>
      <c r="V9" s="284">
        <v>0</v>
      </c>
      <c r="W9" s="295">
        <f t="shared" si="0"/>
        <v>135</v>
      </c>
    </row>
    <row r="10" spans="1:23">
      <c r="A10" s="2">
        <v>7</v>
      </c>
      <c r="B10" s="22" t="s">
        <v>193</v>
      </c>
      <c r="C10" s="279">
        <v>5</v>
      </c>
      <c r="D10" s="280">
        <v>5</v>
      </c>
      <c r="E10" s="280">
        <v>0</v>
      </c>
      <c r="F10" s="280">
        <v>10</v>
      </c>
      <c r="G10" s="280">
        <v>10</v>
      </c>
      <c r="H10" s="280">
        <v>0</v>
      </c>
      <c r="I10" s="280">
        <v>0</v>
      </c>
      <c r="J10" s="280">
        <v>3</v>
      </c>
      <c r="K10" s="281">
        <v>5</v>
      </c>
      <c r="L10" s="279">
        <v>5</v>
      </c>
      <c r="M10" s="280">
        <v>10</v>
      </c>
      <c r="N10" s="280">
        <v>5</v>
      </c>
      <c r="O10" s="280">
        <v>0</v>
      </c>
      <c r="P10" s="280">
        <v>0</v>
      </c>
      <c r="Q10" s="280">
        <v>0</v>
      </c>
      <c r="R10" s="281">
        <v>0</v>
      </c>
      <c r="S10" s="282">
        <v>0</v>
      </c>
      <c r="T10" s="283">
        <v>0</v>
      </c>
      <c r="U10" s="283">
        <v>0</v>
      </c>
      <c r="V10" s="284">
        <v>0</v>
      </c>
      <c r="W10" s="295">
        <f t="shared" si="0"/>
        <v>58</v>
      </c>
    </row>
    <row r="11" spans="1:23">
      <c r="A11" s="2">
        <v>8</v>
      </c>
      <c r="B11" s="22" t="s">
        <v>194</v>
      </c>
      <c r="C11" s="279">
        <v>5</v>
      </c>
      <c r="D11" s="280">
        <v>10</v>
      </c>
      <c r="E11" s="280">
        <v>0</v>
      </c>
      <c r="F11" s="280">
        <v>0</v>
      </c>
      <c r="G11" s="280">
        <v>10</v>
      </c>
      <c r="H11" s="280">
        <v>10</v>
      </c>
      <c r="I11" s="280">
        <v>0</v>
      </c>
      <c r="J11" s="280">
        <v>0</v>
      </c>
      <c r="K11" s="281">
        <v>15</v>
      </c>
      <c r="L11" s="279">
        <v>5</v>
      </c>
      <c r="M11" s="280">
        <v>5</v>
      </c>
      <c r="N11" s="280">
        <v>5</v>
      </c>
      <c r="O11" s="280">
        <v>0</v>
      </c>
      <c r="P11" s="280">
        <v>0</v>
      </c>
      <c r="Q11" s="280">
        <v>15</v>
      </c>
      <c r="R11" s="281">
        <v>10</v>
      </c>
      <c r="S11" s="282">
        <v>10</v>
      </c>
      <c r="T11" s="283">
        <v>12</v>
      </c>
      <c r="U11" s="283">
        <v>10</v>
      </c>
      <c r="V11" s="284">
        <v>0</v>
      </c>
      <c r="W11" s="295">
        <f t="shared" si="0"/>
        <v>122</v>
      </c>
    </row>
    <row r="12" spans="1:23">
      <c r="A12" s="2">
        <v>9</v>
      </c>
      <c r="B12" s="22" t="s">
        <v>195</v>
      </c>
      <c r="C12" s="279">
        <v>5</v>
      </c>
      <c r="D12" s="280">
        <v>10</v>
      </c>
      <c r="E12" s="280">
        <v>0</v>
      </c>
      <c r="F12" s="280">
        <v>0</v>
      </c>
      <c r="G12" s="280">
        <v>0</v>
      </c>
      <c r="H12" s="280">
        <v>0</v>
      </c>
      <c r="I12" s="280">
        <v>0</v>
      </c>
      <c r="J12" s="280">
        <v>2</v>
      </c>
      <c r="K12" s="281">
        <v>0</v>
      </c>
      <c r="L12" s="279">
        <v>5</v>
      </c>
      <c r="M12" s="280">
        <v>5</v>
      </c>
      <c r="N12" s="280">
        <v>5</v>
      </c>
      <c r="O12" s="280">
        <v>0</v>
      </c>
      <c r="P12" s="280">
        <v>0</v>
      </c>
      <c r="Q12" s="280">
        <v>0</v>
      </c>
      <c r="R12" s="281">
        <v>0</v>
      </c>
      <c r="S12" s="282">
        <v>0</v>
      </c>
      <c r="T12" s="283">
        <v>0</v>
      </c>
      <c r="U12" s="283">
        <v>0</v>
      </c>
      <c r="V12" s="284">
        <v>0</v>
      </c>
      <c r="W12" s="295">
        <f t="shared" si="0"/>
        <v>32</v>
      </c>
    </row>
    <row r="13" spans="1:23">
      <c r="A13" s="2">
        <v>11</v>
      </c>
      <c r="B13" s="22" t="s">
        <v>196</v>
      </c>
      <c r="C13" s="279">
        <v>5</v>
      </c>
      <c r="D13" s="280">
        <v>20</v>
      </c>
      <c r="E13" s="280">
        <v>0</v>
      </c>
      <c r="F13" s="280">
        <v>10</v>
      </c>
      <c r="G13" s="280">
        <v>10</v>
      </c>
      <c r="H13" s="280">
        <v>10</v>
      </c>
      <c r="I13" s="280">
        <v>10</v>
      </c>
      <c r="J13" s="280">
        <v>0</v>
      </c>
      <c r="K13" s="281">
        <v>10</v>
      </c>
      <c r="L13" s="279">
        <v>5</v>
      </c>
      <c r="M13" s="280">
        <v>5</v>
      </c>
      <c r="N13" s="280">
        <v>5</v>
      </c>
      <c r="O13" s="280">
        <v>5</v>
      </c>
      <c r="P13" s="280">
        <v>5</v>
      </c>
      <c r="Q13" s="280">
        <v>15</v>
      </c>
      <c r="R13" s="281">
        <v>15</v>
      </c>
      <c r="S13" s="282">
        <v>10</v>
      </c>
      <c r="T13" s="283">
        <v>12</v>
      </c>
      <c r="U13" s="283">
        <v>10</v>
      </c>
      <c r="V13" s="284">
        <v>10</v>
      </c>
      <c r="W13" s="295">
        <f t="shared" si="0"/>
        <v>172</v>
      </c>
    </row>
    <row r="14" spans="1:23">
      <c r="A14" s="2">
        <v>12</v>
      </c>
      <c r="B14" s="22" t="s">
        <v>196</v>
      </c>
      <c r="C14" s="279">
        <v>5</v>
      </c>
      <c r="D14" s="280">
        <v>20</v>
      </c>
      <c r="E14" s="280">
        <v>10</v>
      </c>
      <c r="F14" s="280">
        <v>10</v>
      </c>
      <c r="G14" s="280">
        <v>10</v>
      </c>
      <c r="H14" s="280">
        <v>0</v>
      </c>
      <c r="I14" s="280">
        <v>10</v>
      </c>
      <c r="J14" s="280">
        <v>2</v>
      </c>
      <c r="K14" s="281">
        <v>5</v>
      </c>
      <c r="L14" s="279">
        <v>5</v>
      </c>
      <c r="M14" s="280">
        <v>5</v>
      </c>
      <c r="N14" s="280">
        <v>5</v>
      </c>
      <c r="O14" s="280">
        <v>0</v>
      </c>
      <c r="P14" s="280">
        <v>5</v>
      </c>
      <c r="Q14" s="280">
        <v>15</v>
      </c>
      <c r="R14" s="281">
        <v>10</v>
      </c>
      <c r="S14" s="282">
        <v>10</v>
      </c>
      <c r="T14" s="283">
        <v>12</v>
      </c>
      <c r="U14" s="283">
        <v>10</v>
      </c>
      <c r="V14" s="284">
        <v>0</v>
      </c>
      <c r="W14" s="295">
        <f t="shared" si="0"/>
        <v>149</v>
      </c>
    </row>
    <row r="15" spans="1:23">
      <c r="A15" s="2">
        <v>13</v>
      </c>
      <c r="B15" s="22" t="s">
        <v>197</v>
      </c>
      <c r="C15" s="279">
        <v>5</v>
      </c>
      <c r="D15" s="280">
        <v>20</v>
      </c>
      <c r="E15" s="280">
        <v>7</v>
      </c>
      <c r="F15" s="280">
        <v>10</v>
      </c>
      <c r="G15" s="280">
        <v>5</v>
      </c>
      <c r="H15" s="280">
        <v>10</v>
      </c>
      <c r="I15" s="280">
        <v>10</v>
      </c>
      <c r="J15" s="280">
        <v>5</v>
      </c>
      <c r="K15" s="281">
        <v>5</v>
      </c>
      <c r="L15" s="279">
        <v>5</v>
      </c>
      <c r="M15" s="280">
        <v>10</v>
      </c>
      <c r="N15" s="280">
        <v>5</v>
      </c>
      <c r="O15" s="280">
        <v>0</v>
      </c>
      <c r="P15" s="280">
        <v>5</v>
      </c>
      <c r="Q15" s="280">
        <v>15</v>
      </c>
      <c r="R15" s="281">
        <v>5</v>
      </c>
      <c r="S15" s="282">
        <v>0</v>
      </c>
      <c r="T15" s="283">
        <v>0</v>
      </c>
      <c r="U15" s="283">
        <v>10</v>
      </c>
      <c r="V15" s="284">
        <v>0</v>
      </c>
      <c r="W15" s="295">
        <f t="shared" si="0"/>
        <v>132</v>
      </c>
    </row>
    <row r="16" spans="1:23">
      <c r="A16" s="2">
        <v>15</v>
      </c>
      <c r="B16" s="22" t="s">
        <v>198</v>
      </c>
      <c r="C16" s="279">
        <v>5</v>
      </c>
      <c r="D16" s="280">
        <v>5</v>
      </c>
      <c r="E16" s="280">
        <v>10</v>
      </c>
      <c r="F16" s="280">
        <v>10</v>
      </c>
      <c r="G16" s="280">
        <v>0</v>
      </c>
      <c r="H16" s="280">
        <v>0</v>
      </c>
      <c r="I16" s="280">
        <v>0</v>
      </c>
      <c r="J16" s="280">
        <v>2</v>
      </c>
      <c r="K16" s="281">
        <v>0</v>
      </c>
      <c r="L16" s="279">
        <v>5</v>
      </c>
      <c r="M16" s="280">
        <v>10</v>
      </c>
      <c r="N16" s="280">
        <v>5</v>
      </c>
      <c r="O16" s="280">
        <v>0</v>
      </c>
      <c r="P16" s="280">
        <v>0</v>
      </c>
      <c r="Q16" s="280">
        <v>0</v>
      </c>
      <c r="R16" s="281">
        <v>0</v>
      </c>
      <c r="S16" s="282">
        <v>10</v>
      </c>
      <c r="T16" s="283">
        <v>0</v>
      </c>
      <c r="U16" s="283">
        <v>10</v>
      </c>
      <c r="V16" s="284">
        <v>0</v>
      </c>
      <c r="W16" s="295">
        <f t="shared" si="0"/>
        <v>72</v>
      </c>
    </row>
    <row r="17" spans="1:23">
      <c r="A17" s="2">
        <v>16</v>
      </c>
      <c r="B17" s="22" t="s">
        <v>199</v>
      </c>
      <c r="C17" s="279">
        <v>5</v>
      </c>
      <c r="D17" s="280">
        <v>20</v>
      </c>
      <c r="E17" s="280">
        <v>8</v>
      </c>
      <c r="F17" s="280">
        <v>5</v>
      </c>
      <c r="G17" s="280">
        <v>10</v>
      </c>
      <c r="H17" s="280">
        <v>10</v>
      </c>
      <c r="I17" s="280">
        <v>10</v>
      </c>
      <c r="J17" s="280">
        <v>5</v>
      </c>
      <c r="K17" s="281">
        <v>15</v>
      </c>
      <c r="L17" s="279">
        <v>5</v>
      </c>
      <c r="M17" s="280">
        <v>10</v>
      </c>
      <c r="N17" s="280">
        <v>0</v>
      </c>
      <c r="O17" s="280">
        <v>5</v>
      </c>
      <c r="P17" s="280">
        <v>5</v>
      </c>
      <c r="Q17" s="280">
        <v>15</v>
      </c>
      <c r="R17" s="281">
        <v>10</v>
      </c>
      <c r="S17" s="282">
        <v>0</v>
      </c>
      <c r="T17" s="283">
        <v>0</v>
      </c>
      <c r="U17" s="283">
        <v>10</v>
      </c>
      <c r="V17" s="284">
        <v>0</v>
      </c>
      <c r="W17" s="295">
        <f t="shared" si="0"/>
        <v>148</v>
      </c>
    </row>
    <row r="18" spans="1:23">
      <c r="A18" s="2">
        <v>17</v>
      </c>
      <c r="B18" s="22" t="s">
        <v>200</v>
      </c>
      <c r="C18" s="279">
        <v>5</v>
      </c>
      <c r="D18" s="280">
        <v>10</v>
      </c>
      <c r="E18" s="280">
        <v>0</v>
      </c>
      <c r="F18" s="280">
        <v>0</v>
      </c>
      <c r="G18" s="280">
        <v>0</v>
      </c>
      <c r="H18" s="280">
        <v>0</v>
      </c>
      <c r="I18" s="280">
        <v>0</v>
      </c>
      <c r="J18" s="280">
        <v>0</v>
      </c>
      <c r="K18" s="281">
        <v>0</v>
      </c>
      <c r="L18" s="279">
        <v>5</v>
      </c>
      <c r="M18" s="280">
        <v>5</v>
      </c>
      <c r="N18" s="280">
        <v>5</v>
      </c>
      <c r="O18" s="280">
        <v>5</v>
      </c>
      <c r="P18" s="280">
        <v>0</v>
      </c>
      <c r="Q18" s="280">
        <v>0</v>
      </c>
      <c r="R18" s="281">
        <v>0</v>
      </c>
      <c r="S18" s="282">
        <v>0</v>
      </c>
      <c r="T18" s="283">
        <v>0</v>
      </c>
      <c r="U18" s="283">
        <v>0</v>
      </c>
      <c r="V18" s="284">
        <v>0</v>
      </c>
      <c r="W18" s="295">
        <f t="shared" si="0"/>
        <v>35</v>
      </c>
    </row>
    <row r="19" spans="1:23">
      <c r="A19" s="2">
        <v>18</v>
      </c>
      <c r="B19" s="22" t="s">
        <v>201</v>
      </c>
      <c r="C19" s="279">
        <v>5</v>
      </c>
      <c r="D19" s="280">
        <v>20</v>
      </c>
      <c r="E19" s="280">
        <v>0</v>
      </c>
      <c r="F19" s="280">
        <v>8</v>
      </c>
      <c r="G19" s="280">
        <v>0</v>
      </c>
      <c r="H19" s="280">
        <v>0</v>
      </c>
      <c r="I19" s="280">
        <v>0</v>
      </c>
      <c r="J19" s="280">
        <v>5</v>
      </c>
      <c r="K19" s="281">
        <v>10</v>
      </c>
      <c r="L19" s="279">
        <v>5</v>
      </c>
      <c r="M19" s="280">
        <v>7</v>
      </c>
      <c r="N19" s="280">
        <v>5</v>
      </c>
      <c r="O19" s="280">
        <v>0</v>
      </c>
      <c r="P19" s="280">
        <v>5</v>
      </c>
      <c r="Q19" s="280">
        <v>15</v>
      </c>
      <c r="R19" s="281">
        <v>10</v>
      </c>
      <c r="S19" s="282">
        <v>10</v>
      </c>
      <c r="T19" s="283">
        <v>5</v>
      </c>
      <c r="U19" s="283">
        <v>10</v>
      </c>
      <c r="V19" s="284">
        <v>5</v>
      </c>
      <c r="W19" s="295">
        <f t="shared" si="0"/>
        <v>125</v>
      </c>
    </row>
    <row r="20" spans="1:23">
      <c r="A20" s="2">
        <v>19</v>
      </c>
      <c r="B20" s="22" t="s">
        <v>202</v>
      </c>
      <c r="C20" s="279">
        <v>5</v>
      </c>
      <c r="D20" s="280">
        <v>20</v>
      </c>
      <c r="E20" s="280">
        <v>10</v>
      </c>
      <c r="F20" s="280">
        <v>10</v>
      </c>
      <c r="G20" s="280">
        <v>10</v>
      </c>
      <c r="H20" s="280">
        <v>2</v>
      </c>
      <c r="I20" s="280">
        <v>10</v>
      </c>
      <c r="J20" s="280">
        <v>5</v>
      </c>
      <c r="K20" s="281">
        <v>15</v>
      </c>
      <c r="L20" s="279">
        <v>5</v>
      </c>
      <c r="M20" s="280">
        <v>10</v>
      </c>
      <c r="N20" s="280">
        <v>5</v>
      </c>
      <c r="O20" s="280">
        <v>5</v>
      </c>
      <c r="P20" s="280">
        <v>5</v>
      </c>
      <c r="Q20" s="280">
        <v>15</v>
      </c>
      <c r="R20" s="281">
        <v>10</v>
      </c>
      <c r="S20" s="282">
        <v>10</v>
      </c>
      <c r="T20" s="283">
        <v>15</v>
      </c>
      <c r="U20" s="283">
        <v>10</v>
      </c>
      <c r="V20" s="284">
        <v>15</v>
      </c>
      <c r="W20" s="295">
        <f t="shared" si="0"/>
        <v>192</v>
      </c>
    </row>
    <row r="21" spans="1:23">
      <c r="A21" s="2">
        <v>20</v>
      </c>
      <c r="B21" s="22" t="s">
        <v>203</v>
      </c>
      <c r="C21" s="279">
        <v>5</v>
      </c>
      <c r="D21" s="280">
        <v>20</v>
      </c>
      <c r="E21" s="280">
        <v>10</v>
      </c>
      <c r="F21" s="280">
        <v>5</v>
      </c>
      <c r="G21" s="280">
        <v>0</v>
      </c>
      <c r="H21" s="280">
        <v>10</v>
      </c>
      <c r="I21" s="280">
        <v>10</v>
      </c>
      <c r="J21" s="280">
        <v>0</v>
      </c>
      <c r="K21" s="281">
        <v>15</v>
      </c>
      <c r="L21" s="279">
        <v>5</v>
      </c>
      <c r="M21" s="280">
        <v>10</v>
      </c>
      <c r="N21" s="280">
        <v>5</v>
      </c>
      <c r="O21" s="280">
        <v>5</v>
      </c>
      <c r="P21" s="280">
        <v>5</v>
      </c>
      <c r="Q21" s="280">
        <v>15</v>
      </c>
      <c r="R21" s="281">
        <v>10</v>
      </c>
      <c r="S21" s="282">
        <v>10</v>
      </c>
      <c r="T21" s="283">
        <v>15</v>
      </c>
      <c r="U21" s="283">
        <v>10</v>
      </c>
      <c r="V21" s="284">
        <v>15</v>
      </c>
      <c r="W21" s="295">
        <f t="shared" si="0"/>
        <v>180</v>
      </c>
    </row>
    <row r="22" spans="1:23">
      <c r="A22" s="2">
        <v>21</v>
      </c>
      <c r="B22" s="22" t="s">
        <v>204</v>
      </c>
      <c r="C22" s="279">
        <v>5</v>
      </c>
      <c r="D22" s="280">
        <v>20</v>
      </c>
      <c r="E22" s="280">
        <v>10</v>
      </c>
      <c r="F22" s="280">
        <v>10</v>
      </c>
      <c r="G22" s="280">
        <v>10</v>
      </c>
      <c r="H22" s="280">
        <v>0</v>
      </c>
      <c r="I22" s="280">
        <v>0</v>
      </c>
      <c r="J22" s="280">
        <v>2</v>
      </c>
      <c r="K22" s="281">
        <v>0</v>
      </c>
      <c r="L22" s="279">
        <v>5</v>
      </c>
      <c r="M22" s="280">
        <v>10</v>
      </c>
      <c r="N22" s="280">
        <v>5</v>
      </c>
      <c r="O22" s="280">
        <v>5</v>
      </c>
      <c r="P22" s="280">
        <v>5</v>
      </c>
      <c r="Q22" s="280">
        <v>15</v>
      </c>
      <c r="R22" s="281">
        <v>10</v>
      </c>
      <c r="S22" s="282">
        <v>0</v>
      </c>
      <c r="T22" s="283">
        <v>0</v>
      </c>
      <c r="U22" s="283">
        <v>0</v>
      </c>
      <c r="V22" s="284">
        <v>0</v>
      </c>
      <c r="W22" s="295">
        <f t="shared" si="0"/>
        <v>112</v>
      </c>
    </row>
    <row r="23" spans="1:23">
      <c r="A23" s="2">
        <v>23</v>
      </c>
      <c r="B23" s="22" t="s">
        <v>205</v>
      </c>
      <c r="C23" s="279">
        <v>5</v>
      </c>
      <c r="D23" s="280">
        <v>20</v>
      </c>
      <c r="E23" s="280">
        <v>0</v>
      </c>
      <c r="F23" s="280">
        <v>10</v>
      </c>
      <c r="G23" s="280">
        <v>0</v>
      </c>
      <c r="H23" s="280">
        <v>0</v>
      </c>
      <c r="I23" s="280">
        <v>0</v>
      </c>
      <c r="J23" s="280">
        <v>0</v>
      </c>
      <c r="K23" s="281">
        <v>0</v>
      </c>
      <c r="L23" s="279">
        <v>5</v>
      </c>
      <c r="M23" s="280">
        <v>10</v>
      </c>
      <c r="N23" s="280">
        <v>5</v>
      </c>
      <c r="O23" s="280">
        <v>5</v>
      </c>
      <c r="P23" s="280">
        <v>5</v>
      </c>
      <c r="Q23" s="280">
        <v>15</v>
      </c>
      <c r="R23" s="281">
        <v>10</v>
      </c>
      <c r="S23" s="282">
        <v>10</v>
      </c>
      <c r="T23" s="283">
        <v>0</v>
      </c>
      <c r="U23" s="283">
        <v>10</v>
      </c>
      <c r="V23" s="284">
        <v>0</v>
      </c>
      <c r="W23" s="295">
        <f t="shared" si="0"/>
        <v>110</v>
      </c>
    </row>
    <row r="24" spans="1:23">
      <c r="A24" s="35">
        <v>25</v>
      </c>
      <c r="B24" s="36" t="s">
        <v>206</v>
      </c>
      <c r="C24" s="279">
        <v>5</v>
      </c>
      <c r="D24" s="280">
        <v>20</v>
      </c>
      <c r="E24" s="280">
        <v>10</v>
      </c>
      <c r="F24" s="280">
        <v>10</v>
      </c>
      <c r="G24" s="280">
        <v>10</v>
      </c>
      <c r="H24" s="280">
        <v>10</v>
      </c>
      <c r="I24" s="280">
        <v>10</v>
      </c>
      <c r="J24" s="280">
        <v>0</v>
      </c>
      <c r="K24" s="281">
        <v>10</v>
      </c>
      <c r="L24" s="279">
        <v>5</v>
      </c>
      <c r="M24" s="280">
        <v>10</v>
      </c>
      <c r="N24" s="280">
        <v>5</v>
      </c>
      <c r="O24" s="280">
        <v>5</v>
      </c>
      <c r="P24" s="280">
        <v>5</v>
      </c>
      <c r="Q24" s="280">
        <v>15</v>
      </c>
      <c r="R24" s="281">
        <v>10</v>
      </c>
      <c r="S24" s="282">
        <v>10</v>
      </c>
      <c r="T24" s="283">
        <v>15</v>
      </c>
      <c r="U24" s="283">
        <v>10</v>
      </c>
      <c r="V24" s="284">
        <v>0</v>
      </c>
      <c r="W24" s="295">
        <f t="shared" si="0"/>
        <v>175</v>
      </c>
    </row>
    <row r="25" spans="1:23" ht="15.75" thickBot="1">
      <c r="A25" s="33">
        <v>26</v>
      </c>
      <c r="B25" s="34" t="s">
        <v>190</v>
      </c>
      <c r="C25" s="285">
        <v>5</v>
      </c>
      <c r="D25" s="286">
        <v>15</v>
      </c>
      <c r="E25" s="286">
        <v>7</v>
      </c>
      <c r="F25" s="286">
        <v>10</v>
      </c>
      <c r="G25" s="286">
        <v>10</v>
      </c>
      <c r="H25" s="286">
        <v>10</v>
      </c>
      <c r="I25" s="286">
        <v>10</v>
      </c>
      <c r="J25" s="286">
        <v>5</v>
      </c>
      <c r="K25" s="287">
        <v>15</v>
      </c>
      <c r="L25" s="285">
        <v>5</v>
      </c>
      <c r="M25" s="286">
        <v>5</v>
      </c>
      <c r="N25" s="286">
        <v>5</v>
      </c>
      <c r="O25" s="286">
        <v>5</v>
      </c>
      <c r="P25" s="286">
        <v>5</v>
      </c>
      <c r="Q25" s="286">
        <v>15</v>
      </c>
      <c r="R25" s="287">
        <v>10</v>
      </c>
      <c r="S25" s="288">
        <v>10</v>
      </c>
      <c r="T25" s="289">
        <v>15</v>
      </c>
      <c r="U25" s="289">
        <v>10</v>
      </c>
      <c r="V25" s="290">
        <v>15</v>
      </c>
      <c r="W25" s="296">
        <f t="shared" si="0"/>
        <v>187</v>
      </c>
    </row>
    <row r="26" spans="1:23" s="76" customFormat="1" ht="12">
      <c r="B26" s="271" t="s">
        <v>207</v>
      </c>
      <c r="C26" s="272">
        <v>5</v>
      </c>
      <c r="D26" s="272">
        <v>20</v>
      </c>
      <c r="E26" s="272">
        <v>10</v>
      </c>
      <c r="F26" s="272">
        <v>10</v>
      </c>
      <c r="G26" s="272">
        <v>10</v>
      </c>
      <c r="H26" s="272">
        <v>10</v>
      </c>
      <c r="I26" s="272">
        <v>10</v>
      </c>
      <c r="J26" s="272">
        <v>5</v>
      </c>
      <c r="K26" s="272">
        <v>15</v>
      </c>
      <c r="L26" s="272">
        <v>5</v>
      </c>
      <c r="M26" s="272">
        <v>10</v>
      </c>
      <c r="N26" s="272">
        <v>5</v>
      </c>
      <c r="O26" s="272">
        <v>5</v>
      </c>
      <c r="P26" s="272">
        <v>5</v>
      </c>
      <c r="Q26" s="272">
        <v>15</v>
      </c>
      <c r="R26" s="272">
        <v>10</v>
      </c>
      <c r="S26" s="272">
        <v>10</v>
      </c>
      <c r="T26" s="272">
        <v>15</v>
      </c>
      <c r="U26" s="272">
        <v>10</v>
      </c>
      <c r="V26" s="272">
        <v>15</v>
      </c>
      <c r="W26" s="140">
        <f>SUM(C26:V26)</f>
        <v>200</v>
      </c>
    </row>
    <row r="27" spans="1:23">
      <c r="V27" s="291" t="s">
        <v>208</v>
      </c>
      <c r="W27" s="292">
        <f>AVERAGE(W5:W25)</f>
        <v>128</v>
      </c>
    </row>
  </sheetData>
  <mergeCells count="3">
    <mergeCell ref="S3:V3"/>
    <mergeCell ref="C3:K3"/>
    <mergeCell ref="L3:R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G4" sqref="G4"/>
    </sheetView>
  </sheetViews>
  <sheetFormatPr defaultRowHeight="15"/>
  <cols>
    <col min="1" max="1" width="14" customWidth="1"/>
    <col min="2" max="5" width="15" customWidth="1"/>
    <col min="6" max="6" width="15.42578125" customWidth="1"/>
    <col min="7" max="7" width="10.42578125" customWidth="1"/>
  </cols>
  <sheetData>
    <row r="2" spans="1:8" ht="15.75" thickBot="1"/>
    <row r="3" spans="1:8" ht="15.75" thickBot="1">
      <c r="B3" s="301" t="s">
        <v>77</v>
      </c>
      <c r="C3" s="302" t="s">
        <v>78</v>
      </c>
      <c r="D3" s="304" t="s">
        <v>79</v>
      </c>
      <c r="E3" s="308" t="s">
        <v>80</v>
      </c>
      <c r="F3" s="312" t="s">
        <v>81</v>
      </c>
      <c r="G3" s="316" t="s">
        <v>209</v>
      </c>
      <c r="H3" s="303" t="s">
        <v>138</v>
      </c>
    </row>
    <row r="4" spans="1:8">
      <c r="A4" s="22" t="s">
        <v>189</v>
      </c>
      <c r="B4" s="299">
        <f>'Unid1 - FS1'!S5</f>
        <v>70</v>
      </c>
      <c r="C4" s="300">
        <f>'Unid1 - FS2'!W5</f>
        <v>90</v>
      </c>
      <c r="D4" s="305">
        <f>AVERAGE(B4:C4)</f>
        <v>80</v>
      </c>
      <c r="E4" s="309">
        <v>150</v>
      </c>
      <c r="F4" s="313">
        <f>Observação!I4</f>
        <v>152</v>
      </c>
      <c r="G4" s="317">
        <f>D4*50%+E4*40%+F4*10%</f>
        <v>115.2</v>
      </c>
      <c r="H4" s="320">
        <v>12</v>
      </c>
    </row>
    <row r="5" spans="1:8">
      <c r="A5" s="22" t="s">
        <v>190</v>
      </c>
      <c r="B5" s="53">
        <f>'Unid1 - FS1'!S6</f>
        <v>62.5</v>
      </c>
      <c r="C5" s="2">
        <f>'Unid1 - FS2'!W6</f>
        <v>130</v>
      </c>
      <c r="D5" s="306">
        <f t="shared" ref="D5:D21" si="0">AVERAGE(B5:C5)</f>
        <v>96.25</v>
      </c>
      <c r="E5" s="310">
        <v>150</v>
      </c>
      <c r="F5" s="314">
        <f>Observação!I5</f>
        <v>148</v>
      </c>
      <c r="G5" s="318">
        <f t="shared" ref="G5:G24" si="1">D5*50%+E5*40%+F5*10%</f>
        <v>122.925</v>
      </c>
      <c r="H5" s="321">
        <v>12</v>
      </c>
    </row>
    <row r="6" spans="1:8">
      <c r="A6" s="22" t="s">
        <v>190</v>
      </c>
      <c r="B6" s="53">
        <f>'Unid1 - FS1'!S7</f>
        <v>75.5</v>
      </c>
      <c r="C6" s="2">
        <f>'Unid1 - FS2'!W7</f>
        <v>152</v>
      </c>
      <c r="D6" s="306">
        <f t="shared" si="0"/>
        <v>113.75</v>
      </c>
      <c r="E6" s="310">
        <v>150</v>
      </c>
      <c r="F6" s="314">
        <f>Observação!I6</f>
        <v>152</v>
      </c>
      <c r="G6" s="318">
        <f t="shared" si="1"/>
        <v>132.07499999999999</v>
      </c>
      <c r="H6" s="321">
        <v>13</v>
      </c>
    </row>
    <row r="7" spans="1:8">
      <c r="A7" s="22" t="s">
        <v>191</v>
      </c>
      <c r="B7" s="53">
        <f>'Unid1 - FS1'!S8</f>
        <v>80</v>
      </c>
      <c r="C7" s="2">
        <f>'Unid1 - FS2'!W8</f>
        <v>180</v>
      </c>
      <c r="D7" s="306">
        <f t="shared" si="0"/>
        <v>130</v>
      </c>
      <c r="E7" s="310">
        <v>180</v>
      </c>
      <c r="F7" s="314">
        <f>Observação!I7</f>
        <v>176</v>
      </c>
      <c r="G7" s="318">
        <f t="shared" si="1"/>
        <v>154.6</v>
      </c>
      <c r="H7" s="321">
        <v>16</v>
      </c>
    </row>
    <row r="8" spans="1:8">
      <c r="A8" s="22" t="s">
        <v>192</v>
      </c>
      <c r="B8" s="53">
        <f>'Unid1 - FS1'!S9</f>
        <v>83.5</v>
      </c>
      <c r="C8" s="2">
        <f>'Unid1 - FS2'!W9</f>
        <v>135</v>
      </c>
      <c r="D8" s="306">
        <f t="shared" si="0"/>
        <v>109.25</v>
      </c>
      <c r="E8" s="310">
        <v>150</v>
      </c>
      <c r="F8" s="314">
        <f>Observação!I8</f>
        <v>166</v>
      </c>
      <c r="G8" s="318">
        <f t="shared" si="1"/>
        <v>131.22499999999999</v>
      </c>
      <c r="H8" s="321">
        <v>13</v>
      </c>
    </row>
    <row r="9" spans="1:8">
      <c r="A9" s="22" t="s">
        <v>193</v>
      </c>
      <c r="B9" s="53">
        <f>'Unid1 - FS1'!S10</f>
        <v>122</v>
      </c>
      <c r="C9" s="2">
        <f>'Unid1 - FS2'!W10</f>
        <v>58</v>
      </c>
      <c r="D9" s="306">
        <f t="shared" si="0"/>
        <v>90</v>
      </c>
      <c r="E9" s="310">
        <v>150</v>
      </c>
      <c r="F9" s="314">
        <f>Observação!I9</f>
        <v>148</v>
      </c>
      <c r="G9" s="318">
        <f t="shared" si="1"/>
        <v>119.8</v>
      </c>
      <c r="H9" s="321">
        <v>12</v>
      </c>
    </row>
    <row r="10" spans="1:8">
      <c r="A10" s="22" t="s">
        <v>194</v>
      </c>
      <c r="B10" s="53">
        <f>'Unid1 - FS1'!S11</f>
        <v>109.5</v>
      </c>
      <c r="C10" s="2">
        <f>'Unid1 - FS2'!W11</f>
        <v>122</v>
      </c>
      <c r="D10" s="306">
        <f t="shared" si="0"/>
        <v>115.75</v>
      </c>
      <c r="E10" s="310">
        <v>130</v>
      </c>
      <c r="F10" s="314">
        <f>Observação!I10</f>
        <v>120</v>
      </c>
      <c r="G10" s="318">
        <f t="shared" si="1"/>
        <v>121.875</v>
      </c>
      <c r="H10" s="321">
        <v>12</v>
      </c>
    </row>
    <row r="11" spans="1:8">
      <c r="A11" s="22" t="s">
        <v>195</v>
      </c>
      <c r="B11" s="53">
        <f>'Unid1 - FS1'!S12</f>
        <v>20</v>
      </c>
      <c r="C11" s="2">
        <f>'Unid1 - FS2'!W12</f>
        <v>32</v>
      </c>
      <c r="D11" s="306">
        <f t="shared" si="0"/>
        <v>26</v>
      </c>
      <c r="E11" s="310">
        <v>60</v>
      </c>
      <c r="F11" s="314">
        <f>Observação!I11</f>
        <v>120</v>
      </c>
      <c r="G11" s="318">
        <f t="shared" si="1"/>
        <v>49</v>
      </c>
      <c r="H11" s="321">
        <v>5</v>
      </c>
    </row>
    <row r="12" spans="1:8">
      <c r="A12" s="22" t="s">
        <v>196</v>
      </c>
      <c r="B12" s="53">
        <f>'Unid1 - FS1'!S13</f>
        <v>161</v>
      </c>
      <c r="C12" s="2">
        <f>'Unid1 - FS2'!W13</f>
        <v>172</v>
      </c>
      <c r="D12" s="306">
        <f t="shared" si="0"/>
        <v>166.5</v>
      </c>
      <c r="E12" s="310">
        <v>150</v>
      </c>
      <c r="F12" s="314">
        <f>Observação!I12</f>
        <v>160</v>
      </c>
      <c r="G12" s="318">
        <f t="shared" si="1"/>
        <v>159.25</v>
      </c>
      <c r="H12" s="321">
        <v>16</v>
      </c>
    </row>
    <row r="13" spans="1:8">
      <c r="A13" s="22" t="s">
        <v>196</v>
      </c>
      <c r="B13" s="53">
        <f>'Unid1 - FS1'!S14</f>
        <v>122</v>
      </c>
      <c r="C13" s="2">
        <f>'Unid1 - FS2'!W14</f>
        <v>149</v>
      </c>
      <c r="D13" s="306">
        <f t="shared" si="0"/>
        <v>135.5</v>
      </c>
      <c r="E13" s="310">
        <v>150</v>
      </c>
      <c r="F13" s="314">
        <f>Observação!I13</f>
        <v>154</v>
      </c>
      <c r="G13" s="318">
        <f t="shared" si="1"/>
        <v>143.15</v>
      </c>
      <c r="H13" s="321">
        <v>14</v>
      </c>
    </row>
    <row r="14" spans="1:8">
      <c r="A14" s="22" t="s">
        <v>197</v>
      </c>
      <c r="B14" s="53">
        <f>'Unid1 - FS1'!S15</f>
        <v>166</v>
      </c>
      <c r="C14" s="2">
        <f>'Unid1 - FS2'!W15</f>
        <v>132</v>
      </c>
      <c r="D14" s="306">
        <f t="shared" si="0"/>
        <v>149</v>
      </c>
      <c r="E14" s="310">
        <v>150</v>
      </c>
      <c r="F14" s="314">
        <f>Observação!I14</f>
        <v>160</v>
      </c>
      <c r="G14" s="318">
        <f t="shared" si="1"/>
        <v>150.5</v>
      </c>
      <c r="H14" s="321">
        <v>15</v>
      </c>
    </row>
    <row r="15" spans="1:8">
      <c r="A15" s="22" t="s">
        <v>198</v>
      </c>
      <c r="B15" s="53">
        <f>'Unid1 - FS1'!S16</f>
        <v>81.5</v>
      </c>
      <c r="C15" s="2">
        <f>'Unid1 - FS2'!W16</f>
        <v>72</v>
      </c>
      <c r="D15" s="306">
        <f t="shared" si="0"/>
        <v>76.75</v>
      </c>
      <c r="E15" s="310">
        <v>130</v>
      </c>
      <c r="F15" s="314">
        <f>Observação!I15</f>
        <v>152</v>
      </c>
      <c r="G15" s="318">
        <f t="shared" si="1"/>
        <v>105.575</v>
      </c>
      <c r="H15" s="321">
        <v>11</v>
      </c>
    </row>
    <row r="16" spans="1:8">
      <c r="A16" s="22" t="s">
        <v>199</v>
      </c>
      <c r="B16" s="53">
        <f>'Unid1 - FS1'!S17</f>
        <v>182.5</v>
      </c>
      <c r="C16" s="2">
        <f>'Unid1 - FS2'!W17</f>
        <v>148</v>
      </c>
      <c r="D16" s="306">
        <f t="shared" si="0"/>
        <v>165.25</v>
      </c>
      <c r="E16" s="310">
        <v>150</v>
      </c>
      <c r="F16" s="314">
        <f>Observação!I16</f>
        <v>164</v>
      </c>
      <c r="G16" s="318">
        <f t="shared" si="1"/>
        <v>159.02500000000001</v>
      </c>
      <c r="H16" s="321">
        <v>16</v>
      </c>
    </row>
    <row r="17" spans="1:8">
      <c r="A17" s="22" t="s">
        <v>200</v>
      </c>
      <c r="B17" s="53">
        <f>'Unid1 - FS1'!S18</f>
        <v>106</v>
      </c>
      <c r="C17" s="2">
        <f>'Unid1 - FS2'!W18</f>
        <v>35</v>
      </c>
      <c r="D17" s="306">
        <f t="shared" si="0"/>
        <v>70.5</v>
      </c>
      <c r="E17" s="310">
        <v>130</v>
      </c>
      <c r="F17" s="314">
        <f>Observação!I17</f>
        <v>148</v>
      </c>
      <c r="G17" s="318">
        <f t="shared" si="1"/>
        <v>102.05</v>
      </c>
      <c r="H17" s="321">
        <v>10</v>
      </c>
    </row>
    <row r="18" spans="1:8">
      <c r="A18" s="22" t="s">
        <v>201</v>
      </c>
      <c r="B18" s="53">
        <f>'Unid1 - FS1'!S19</f>
        <v>108.5</v>
      </c>
      <c r="C18" s="2">
        <f>'Unid1 - FS2'!W19</f>
        <v>125</v>
      </c>
      <c r="D18" s="306">
        <f t="shared" si="0"/>
        <v>116.75</v>
      </c>
      <c r="E18" s="310">
        <v>180</v>
      </c>
      <c r="F18" s="314">
        <f>Observação!I18</f>
        <v>174</v>
      </c>
      <c r="G18" s="318">
        <f t="shared" si="1"/>
        <v>147.77500000000001</v>
      </c>
      <c r="H18" s="321">
        <v>15</v>
      </c>
    </row>
    <row r="19" spans="1:8">
      <c r="A19" s="22" t="s">
        <v>202</v>
      </c>
      <c r="B19" s="53">
        <f>'Unid1 - FS1'!S20</f>
        <v>182.5</v>
      </c>
      <c r="C19" s="2">
        <f>'Unid1 - FS2'!W20</f>
        <v>192</v>
      </c>
      <c r="D19" s="306">
        <f t="shared" si="0"/>
        <v>187.25</v>
      </c>
      <c r="E19" s="310">
        <v>180</v>
      </c>
      <c r="F19" s="314">
        <f>Observação!I19</f>
        <v>168</v>
      </c>
      <c r="G19" s="318">
        <f t="shared" si="1"/>
        <v>182.42500000000001</v>
      </c>
      <c r="H19" s="321">
        <v>18</v>
      </c>
    </row>
    <row r="20" spans="1:8">
      <c r="A20" s="22" t="s">
        <v>203</v>
      </c>
      <c r="B20" s="53">
        <f>'Unid1 - FS1'!S21</f>
        <v>192.5</v>
      </c>
      <c r="C20" s="2">
        <f>'Unid1 - FS2'!W21</f>
        <v>180</v>
      </c>
      <c r="D20" s="306">
        <f t="shared" si="0"/>
        <v>186.25</v>
      </c>
      <c r="E20" s="310">
        <v>150</v>
      </c>
      <c r="F20" s="314">
        <f>Observação!I20</f>
        <v>152</v>
      </c>
      <c r="G20" s="318">
        <f t="shared" si="1"/>
        <v>168.32499999999999</v>
      </c>
      <c r="H20" s="321">
        <v>17</v>
      </c>
    </row>
    <row r="21" spans="1:8">
      <c r="A21" s="22" t="s">
        <v>204</v>
      </c>
      <c r="B21" s="53">
        <f>'Unid1 - FS1'!S22</f>
        <v>143.5</v>
      </c>
      <c r="C21" s="2">
        <f>'Unid1 - FS2'!W22</f>
        <v>112</v>
      </c>
      <c r="D21" s="306">
        <f t="shared" si="0"/>
        <v>127.75</v>
      </c>
      <c r="E21" s="310">
        <v>150</v>
      </c>
      <c r="F21" s="314">
        <f>Observação!I21</f>
        <v>132</v>
      </c>
      <c r="G21" s="318">
        <f t="shared" si="1"/>
        <v>137.07499999999999</v>
      </c>
      <c r="H21" s="321">
        <v>14</v>
      </c>
    </row>
    <row r="22" spans="1:8">
      <c r="A22" s="22" t="s">
        <v>205</v>
      </c>
      <c r="B22" s="53">
        <f>'Unid1 - FS1'!S23</f>
        <v>133.5</v>
      </c>
      <c r="C22" s="2">
        <f>'Unid1 - FS2'!W23</f>
        <v>110</v>
      </c>
      <c r="D22" s="306">
        <f>AVERAGE(B22:C22)</f>
        <v>121.75</v>
      </c>
      <c r="E22" s="310">
        <v>150</v>
      </c>
      <c r="F22" s="314">
        <f>Observação!I22</f>
        <v>162</v>
      </c>
      <c r="G22" s="318">
        <f t="shared" si="1"/>
        <v>137.07499999999999</v>
      </c>
      <c r="H22" s="321">
        <v>14</v>
      </c>
    </row>
    <row r="23" spans="1:8">
      <c r="A23" s="36" t="s">
        <v>206</v>
      </c>
      <c r="B23" s="53">
        <f>'Unid1 - FS1'!S24</f>
        <v>111</v>
      </c>
      <c r="C23" s="2">
        <f>'Unid1 - FS2'!W24</f>
        <v>175</v>
      </c>
      <c r="D23" s="306">
        <f>AVERAGE(B23:C23)</f>
        <v>143</v>
      </c>
      <c r="E23" s="310">
        <v>150</v>
      </c>
      <c r="F23" s="314">
        <f>Observação!I23</f>
        <v>168</v>
      </c>
      <c r="G23" s="318">
        <f t="shared" si="1"/>
        <v>148.30000000000001</v>
      </c>
      <c r="H23" s="321">
        <v>15</v>
      </c>
    </row>
    <row r="24" spans="1:8" ht="15.75" thickBot="1">
      <c r="A24" s="34" t="s">
        <v>190</v>
      </c>
      <c r="B24" s="297">
        <f>'Unid1 - FS1'!S25</f>
        <v>185</v>
      </c>
      <c r="C24" s="298">
        <f>'Unid1 - FS2'!W25</f>
        <v>187</v>
      </c>
      <c r="D24" s="307">
        <f>AVERAGE(B24:C24)</f>
        <v>186</v>
      </c>
      <c r="E24" s="311">
        <v>180</v>
      </c>
      <c r="F24" s="315">
        <f>Observação!I24</f>
        <v>168</v>
      </c>
      <c r="G24" s="319">
        <f t="shared" si="1"/>
        <v>181.8</v>
      </c>
      <c r="H24" s="322">
        <v>18</v>
      </c>
    </row>
    <row r="25" spans="1:8">
      <c r="H25">
        <f>AVERAGE(H4:H24)</f>
        <v>13.714285714285714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26"/>
  <sheetViews>
    <sheetView topLeftCell="A2" workbookViewId="0">
      <selection activeCell="A5" sqref="A5:B25"/>
    </sheetView>
  </sheetViews>
  <sheetFormatPr defaultRowHeight="15"/>
  <cols>
    <col min="1" max="1" width="6.140625" customWidth="1"/>
    <col min="2" max="2" width="17.28515625" customWidth="1"/>
    <col min="3" max="3" width="8.85546875" customWidth="1"/>
    <col min="4" max="4" width="10.140625" customWidth="1"/>
    <col min="5" max="5" width="8.28515625" customWidth="1"/>
    <col min="6" max="6" width="11.7109375" customWidth="1"/>
    <col min="7" max="7" width="8.140625" customWidth="1"/>
    <col min="8" max="8" width="11.42578125" customWidth="1"/>
  </cols>
  <sheetData>
    <row r="2" spans="1:12" ht="15.75" thickBot="1"/>
    <row r="3" spans="1:12">
      <c r="C3" s="240" t="s">
        <v>139</v>
      </c>
      <c r="D3" s="241"/>
      <c r="E3" s="242" t="s">
        <v>140</v>
      </c>
      <c r="F3" s="243"/>
      <c r="G3" s="244" t="s">
        <v>141</v>
      </c>
      <c r="H3" s="245"/>
      <c r="I3" s="246" t="s">
        <v>31</v>
      </c>
    </row>
    <row r="4" spans="1:12" ht="38.25" customHeight="1" thickBot="1">
      <c r="C4" s="108" t="s">
        <v>128</v>
      </c>
      <c r="D4" s="109" t="s">
        <v>127</v>
      </c>
      <c r="E4" s="129" t="s">
        <v>128</v>
      </c>
      <c r="F4" s="130" t="s">
        <v>127</v>
      </c>
      <c r="G4" s="131" t="s">
        <v>128</v>
      </c>
      <c r="H4" s="132" t="s">
        <v>127</v>
      </c>
      <c r="I4" s="247"/>
      <c r="J4" s="75"/>
      <c r="K4" s="75"/>
      <c r="L4" s="75"/>
    </row>
    <row r="5" spans="1:12">
      <c r="A5" s="223">
        <v>1</v>
      </c>
      <c r="B5" s="52" t="s">
        <v>189</v>
      </c>
      <c r="C5" s="110">
        <v>10</v>
      </c>
      <c r="D5" s="111">
        <v>10</v>
      </c>
      <c r="E5" s="99">
        <v>15</v>
      </c>
      <c r="F5" s="100">
        <v>10</v>
      </c>
      <c r="G5" s="87">
        <v>40</v>
      </c>
      <c r="H5" s="88">
        <v>10</v>
      </c>
      <c r="I5" s="116">
        <f>SUM(C5:H5)</f>
        <v>95</v>
      </c>
    </row>
    <row r="6" spans="1:12">
      <c r="A6" s="53">
        <v>2</v>
      </c>
      <c r="B6" s="54" t="s">
        <v>190</v>
      </c>
      <c r="C6" s="112">
        <v>15</v>
      </c>
      <c r="D6" s="113">
        <v>20</v>
      </c>
      <c r="E6" s="102">
        <v>30</v>
      </c>
      <c r="F6" s="103">
        <v>15</v>
      </c>
      <c r="G6" s="90">
        <v>40</v>
      </c>
      <c r="H6" s="91">
        <v>20</v>
      </c>
      <c r="I6" s="117">
        <f>SUM(C6:H6)</f>
        <v>140</v>
      </c>
    </row>
    <row r="7" spans="1:12">
      <c r="A7" s="53">
        <v>3</v>
      </c>
      <c r="B7" s="54" t="s">
        <v>190</v>
      </c>
      <c r="C7" s="112">
        <v>10</v>
      </c>
      <c r="D7" s="113">
        <v>10</v>
      </c>
      <c r="E7" s="102">
        <v>10</v>
      </c>
      <c r="F7" s="103">
        <v>10</v>
      </c>
      <c r="G7" s="90">
        <v>40</v>
      </c>
      <c r="H7" s="91">
        <v>10</v>
      </c>
      <c r="I7" s="117">
        <f>SUM(C7:H7)</f>
        <v>90</v>
      </c>
    </row>
    <row r="8" spans="1:12">
      <c r="A8" s="53">
        <v>4</v>
      </c>
      <c r="B8" s="54" t="s">
        <v>191</v>
      </c>
      <c r="C8" s="112">
        <v>10</v>
      </c>
      <c r="D8" s="113">
        <v>20</v>
      </c>
      <c r="E8" s="102">
        <v>30</v>
      </c>
      <c r="F8" s="103">
        <v>20</v>
      </c>
      <c r="G8" s="90">
        <v>40</v>
      </c>
      <c r="H8" s="91">
        <v>30</v>
      </c>
      <c r="I8" s="117">
        <f>SUM(C8:H8)</f>
        <v>150</v>
      </c>
    </row>
    <row r="9" spans="1:12">
      <c r="A9" s="53">
        <v>5</v>
      </c>
      <c r="B9" s="54" t="s">
        <v>192</v>
      </c>
      <c r="C9" s="112">
        <v>10</v>
      </c>
      <c r="D9" s="113">
        <v>10</v>
      </c>
      <c r="E9" s="102"/>
      <c r="F9" s="103"/>
      <c r="G9" s="90"/>
      <c r="H9" s="91"/>
      <c r="I9" s="117">
        <f>SUM(C9:H9)</f>
        <v>20</v>
      </c>
    </row>
    <row r="10" spans="1:12">
      <c r="A10" s="53">
        <v>7</v>
      </c>
      <c r="B10" s="54" t="s">
        <v>193</v>
      </c>
      <c r="C10" s="112">
        <v>30</v>
      </c>
      <c r="D10" s="113">
        <v>10</v>
      </c>
      <c r="E10" s="102">
        <v>0</v>
      </c>
      <c r="F10" s="103">
        <v>10</v>
      </c>
      <c r="G10" s="90"/>
      <c r="H10" s="91"/>
      <c r="I10" s="117">
        <f>SUM(C10:H10)</f>
        <v>50</v>
      </c>
    </row>
    <row r="11" spans="1:12">
      <c r="A11" s="53">
        <v>8</v>
      </c>
      <c r="B11" s="54" t="s">
        <v>194</v>
      </c>
      <c r="C11" s="112">
        <v>0</v>
      </c>
      <c r="D11" s="113">
        <v>10</v>
      </c>
      <c r="E11" s="102">
        <v>0</v>
      </c>
      <c r="F11" s="103">
        <v>10</v>
      </c>
      <c r="G11" s="90">
        <v>0</v>
      </c>
      <c r="H11" s="91">
        <v>10</v>
      </c>
      <c r="I11" s="117">
        <f>SUM(C11:H11)</f>
        <v>30</v>
      </c>
    </row>
    <row r="12" spans="1:12">
      <c r="A12" s="53">
        <v>9</v>
      </c>
      <c r="B12" s="54" t="s">
        <v>195</v>
      </c>
      <c r="C12" s="112">
        <v>10</v>
      </c>
      <c r="D12" s="113">
        <v>5</v>
      </c>
      <c r="E12" s="102">
        <v>10</v>
      </c>
      <c r="F12" s="103"/>
      <c r="G12" s="90"/>
      <c r="H12" s="91"/>
      <c r="I12" s="117">
        <f>SUM(C12:H12)</f>
        <v>25</v>
      </c>
    </row>
    <row r="13" spans="1:12">
      <c r="A13" s="53">
        <v>11</v>
      </c>
      <c r="B13" s="54" t="s">
        <v>196</v>
      </c>
      <c r="C13" s="112">
        <v>10</v>
      </c>
      <c r="D13" s="113">
        <v>5</v>
      </c>
      <c r="E13" s="102">
        <v>10</v>
      </c>
      <c r="F13" s="103">
        <v>10</v>
      </c>
      <c r="G13" s="90">
        <v>5</v>
      </c>
      <c r="H13" s="91">
        <v>5</v>
      </c>
      <c r="I13" s="117">
        <f>SUM(C13:H13)</f>
        <v>45</v>
      </c>
    </row>
    <row r="14" spans="1:12">
      <c r="A14" s="53">
        <v>12</v>
      </c>
      <c r="B14" s="54" t="s">
        <v>196</v>
      </c>
      <c r="C14" s="112">
        <v>10</v>
      </c>
      <c r="D14" s="113">
        <v>10</v>
      </c>
      <c r="E14" s="102">
        <v>10</v>
      </c>
      <c r="F14" s="103">
        <v>5</v>
      </c>
      <c r="G14" s="90">
        <v>10</v>
      </c>
      <c r="H14" s="91">
        <v>10</v>
      </c>
      <c r="I14" s="117">
        <f>SUM(C14:H14)</f>
        <v>55</v>
      </c>
    </row>
    <row r="15" spans="1:12">
      <c r="A15" s="53">
        <v>13</v>
      </c>
      <c r="B15" s="54" t="s">
        <v>197</v>
      </c>
      <c r="C15" s="112">
        <v>30</v>
      </c>
      <c r="D15" s="113">
        <v>10</v>
      </c>
      <c r="E15" s="102">
        <v>30</v>
      </c>
      <c r="F15" s="103">
        <v>10</v>
      </c>
      <c r="G15" s="90">
        <v>30</v>
      </c>
      <c r="H15" s="91">
        <v>20</v>
      </c>
      <c r="I15" s="117">
        <f>SUM(C15:H15)</f>
        <v>130</v>
      </c>
    </row>
    <row r="16" spans="1:12">
      <c r="A16" s="53">
        <v>15</v>
      </c>
      <c r="B16" s="54" t="s">
        <v>198</v>
      </c>
      <c r="C16" s="112">
        <v>5</v>
      </c>
      <c r="D16" s="113">
        <v>5</v>
      </c>
      <c r="E16" s="102">
        <v>5</v>
      </c>
      <c r="F16" s="103">
        <v>5</v>
      </c>
      <c r="G16" s="90">
        <v>5</v>
      </c>
      <c r="H16" s="91">
        <v>5</v>
      </c>
      <c r="I16" s="117">
        <f>SUM(C16:H16)</f>
        <v>30</v>
      </c>
    </row>
    <row r="17" spans="1:9">
      <c r="A17" s="53">
        <v>16</v>
      </c>
      <c r="B17" s="54" t="s">
        <v>199</v>
      </c>
      <c r="C17" s="112">
        <v>30</v>
      </c>
      <c r="D17" s="113">
        <v>10</v>
      </c>
      <c r="E17" s="102">
        <v>30</v>
      </c>
      <c r="F17" s="103">
        <v>10</v>
      </c>
      <c r="G17" s="90">
        <v>20</v>
      </c>
      <c r="H17" s="91">
        <v>5</v>
      </c>
      <c r="I17" s="117">
        <f>SUM(C17:H17)</f>
        <v>105</v>
      </c>
    </row>
    <row r="18" spans="1:9">
      <c r="A18" s="53">
        <v>17</v>
      </c>
      <c r="B18" s="54" t="s">
        <v>200</v>
      </c>
      <c r="C18" s="112"/>
      <c r="D18" s="113"/>
      <c r="E18" s="102"/>
      <c r="F18" s="103"/>
      <c r="G18" s="90"/>
      <c r="H18" s="91"/>
      <c r="I18" s="117">
        <f>SUM(C18:H18)</f>
        <v>0</v>
      </c>
    </row>
    <row r="19" spans="1:9">
      <c r="A19" s="53">
        <v>18</v>
      </c>
      <c r="B19" s="54" t="s">
        <v>201</v>
      </c>
      <c r="C19" s="112">
        <v>5</v>
      </c>
      <c r="D19" s="113">
        <v>10</v>
      </c>
      <c r="E19" s="102">
        <v>30</v>
      </c>
      <c r="F19" s="103">
        <v>20</v>
      </c>
      <c r="G19" s="90"/>
      <c r="H19" s="91">
        <v>10</v>
      </c>
      <c r="I19" s="117">
        <f>SUM(C19:H19)</f>
        <v>75</v>
      </c>
    </row>
    <row r="20" spans="1:9">
      <c r="A20" s="53">
        <v>19</v>
      </c>
      <c r="B20" s="54" t="s">
        <v>202</v>
      </c>
      <c r="C20" s="112">
        <v>10</v>
      </c>
      <c r="D20" s="113">
        <v>10</v>
      </c>
      <c r="E20" s="102">
        <v>10</v>
      </c>
      <c r="F20" s="103">
        <v>10</v>
      </c>
      <c r="G20" s="90">
        <v>10</v>
      </c>
      <c r="H20" s="91">
        <v>10</v>
      </c>
      <c r="I20" s="117">
        <f>SUM(C20:H20)</f>
        <v>60</v>
      </c>
    </row>
    <row r="21" spans="1:9">
      <c r="A21" s="53">
        <v>20</v>
      </c>
      <c r="B21" s="54" t="s">
        <v>203</v>
      </c>
      <c r="C21" s="112">
        <v>5</v>
      </c>
      <c r="D21" s="113">
        <v>10</v>
      </c>
      <c r="E21" s="102">
        <v>10</v>
      </c>
      <c r="F21" s="103">
        <v>10</v>
      </c>
      <c r="G21" s="90">
        <v>10</v>
      </c>
      <c r="H21" s="91">
        <v>10</v>
      </c>
      <c r="I21" s="117">
        <f>SUM(C21:H21)</f>
        <v>55</v>
      </c>
    </row>
    <row r="22" spans="1:9">
      <c r="A22" s="53">
        <v>21</v>
      </c>
      <c r="B22" s="54" t="s">
        <v>204</v>
      </c>
      <c r="C22" s="112">
        <v>5</v>
      </c>
      <c r="D22" s="113">
        <v>5</v>
      </c>
      <c r="E22" s="102">
        <v>5</v>
      </c>
      <c r="F22" s="103">
        <v>5</v>
      </c>
      <c r="G22" s="90">
        <v>10</v>
      </c>
      <c r="H22" s="91"/>
      <c r="I22" s="117">
        <f>SUM(C22:H22)</f>
        <v>30</v>
      </c>
    </row>
    <row r="23" spans="1:9">
      <c r="A23" s="53">
        <v>23</v>
      </c>
      <c r="B23" s="54" t="s">
        <v>205</v>
      </c>
      <c r="C23" s="112">
        <v>30</v>
      </c>
      <c r="D23" s="113">
        <v>20</v>
      </c>
      <c r="E23" s="102">
        <v>30</v>
      </c>
      <c r="F23" s="103">
        <v>20</v>
      </c>
      <c r="G23" s="90">
        <v>40</v>
      </c>
      <c r="H23" s="91">
        <v>30</v>
      </c>
      <c r="I23" s="117">
        <f>SUM(C23:H23)</f>
        <v>170</v>
      </c>
    </row>
    <row r="24" spans="1:9">
      <c r="A24" s="325">
        <v>25</v>
      </c>
      <c r="B24" s="326" t="s">
        <v>206</v>
      </c>
      <c r="C24" s="112">
        <v>10</v>
      </c>
      <c r="D24" s="113">
        <v>5</v>
      </c>
      <c r="E24" s="102">
        <v>10</v>
      </c>
      <c r="F24" s="103">
        <v>5</v>
      </c>
      <c r="G24" s="90">
        <v>5</v>
      </c>
      <c r="H24" s="91">
        <v>5</v>
      </c>
      <c r="I24" s="117">
        <f>SUM(C24:H24)</f>
        <v>40</v>
      </c>
    </row>
    <row r="25" spans="1:9" ht="15.75" thickBot="1">
      <c r="A25" s="55">
        <v>26</v>
      </c>
      <c r="B25" s="56" t="s">
        <v>190</v>
      </c>
      <c r="C25" s="114">
        <v>10</v>
      </c>
      <c r="D25" s="115">
        <v>10</v>
      </c>
      <c r="E25" s="105">
        <v>10</v>
      </c>
      <c r="F25" s="106">
        <v>5</v>
      </c>
      <c r="G25" s="93">
        <v>30</v>
      </c>
      <c r="H25" s="94">
        <v>20</v>
      </c>
      <c r="I25" s="118">
        <f>SUM(C25:H25)</f>
        <v>85</v>
      </c>
    </row>
    <row r="26" spans="1:9" s="76" customFormat="1" ht="12">
      <c r="B26" s="324" t="s">
        <v>207</v>
      </c>
      <c r="C26" s="323">
        <v>30</v>
      </c>
      <c r="D26" s="323">
        <v>30</v>
      </c>
      <c r="E26" s="323">
        <v>30</v>
      </c>
      <c r="F26" s="323">
        <v>30</v>
      </c>
      <c r="G26" s="323">
        <v>40</v>
      </c>
      <c r="H26" s="323">
        <v>40</v>
      </c>
      <c r="I26" s="323">
        <f>SUM(C26:H26)</f>
        <v>200</v>
      </c>
    </row>
  </sheetData>
  <mergeCells count="4">
    <mergeCell ref="C3:D3"/>
    <mergeCell ref="E3:F3"/>
    <mergeCell ref="G3:H3"/>
    <mergeCell ref="I3:I4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5"/>
  <sheetViews>
    <sheetView workbookViewId="0">
      <selection sqref="A1:XFD1"/>
    </sheetView>
  </sheetViews>
  <sheetFormatPr defaultRowHeight="15"/>
  <cols>
    <col min="1" max="1" width="6.140625" customWidth="1"/>
    <col min="2" max="2" width="14.28515625" customWidth="1"/>
    <col min="3" max="3" width="6.42578125" bestFit="1" customWidth="1"/>
    <col min="4" max="4" width="7.28515625" customWidth="1"/>
    <col min="5" max="5" width="7.7109375" customWidth="1"/>
    <col min="6" max="6" width="6.42578125" bestFit="1" customWidth="1"/>
    <col min="7" max="7" width="6.28515625" bestFit="1" customWidth="1"/>
    <col min="8" max="8" width="7.5703125" bestFit="1" customWidth="1"/>
    <col min="9" max="9" width="6.42578125" bestFit="1" customWidth="1"/>
    <col min="10" max="10" width="9.85546875" bestFit="1" customWidth="1"/>
    <col min="11" max="11" width="7.5703125" bestFit="1" customWidth="1"/>
    <col min="12" max="12" width="6.42578125" bestFit="1" customWidth="1"/>
    <col min="13" max="13" width="6.28515625" bestFit="1" customWidth="1"/>
    <col min="14" max="14" width="7.5703125" bestFit="1" customWidth="1"/>
    <col min="15" max="15" width="6.42578125" bestFit="1" customWidth="1"/>
    <col min="16" max="16" width="6.28515625" bestFit="1" customWidth="1"/>
    <col min="17" max="17" width="7.5703125" bestFit="1" customWidth="1"/>
    <col min="18" max="18" width="6.42578125" bestFit="1" customWidth="1"/>
    <col min="19" max="19" width="6.28515625" bestFit="1" customWidth="1"/>
    <col min="20" max="20" width="7.5703125" bestFit="1" customWidth="1"/>
    <col min="21" max="21" width="8.28515625" customWidth="1"/>
  </cols>
  <sheetData>
    <row r="1" spans="1:22" ht="11.25" customHeight="1" thickBot="1"/>
    <row r="2" spans="1:22" s="139" customFormat="1" ht="26.25" customHeight="1" thickBot="1">
      <c r="C2" s="256" t="s">
        <v>132</v>
      </c>
      <c r="D2" s="257"/>
      <c r="E2" s="257"/>
      <c r="F2" s="258" t="s">
        <v>133</v>
      </c>
      <c r="G2" s="259"/>
      <c r="H2" s="259"/>
      <c r="I2" s="260" t="s">
        <v>134</v>
      </c>
      <c r="J2" s="261"/>
      <c r="K2" s="261"/>
      <c r="L2" s="250" t="s">
        <v>135</v>
      </c>
      <c r="M2" s="251"/>
      <c r="N2" s="251"/>
      <c r="O2" s="252" t="s">
        <v>136</v>
      </c>
      <c r="P2" s="253"/>
      <c r="Q2" s="253"/>
      <c r="R2" s="254" t="s">
        <v>137</v>
      </c>
      <c r="S2" s="255"/>
      <c r="T2" s="255"/>
      <c r="U2" s="248" t="s">
        <v>142</v>
      </c>
    </row>
    <row r="3" spans="1:22" s="140" customFormat="1" ht="38.25" customHeight="1" thickBot="1">
      <c r="C3" s="141" t="s">
        <v>129</v>
      </c>
      <c r="D3" s="142" t="s">
        <v>131</v>
      </c>
      <c r="E3" s="142" t="s">
        <v>130</v>
      </c>
      <c r="F3" s="143" t="s">
        <v>129</v>
      </c>
      <c r="G3" s="144" t="s">
        <v>131</v>
      </c>
      <c r="H3" s="144" t="s">
        <v>130</v>
      </c>
      <c r="I3" s="145" t="s">
        <v>129</v>
      </c>
      <c r="J3" s="146" t="s">
        <v>131</v>
      </c>
      <c r="K3" s="146" t="s">
        <v>130</v>
      </c>
      <c r="L3" s="147" t="s">
        <v>129</v>
      </c>
      <c r="M3" s="148" t="s">
        <v>131</v>
      </c>
      <c r="N3" s="148" t="s">
        <v>130</v>
      </c>
      <c r="O3" s="149" t="s">
        <v>129</v>
      </c>
      <c r="P3" s="150" t="s">
        <v>131</v>
      </c>
      <c r="Q3" s="150" t="s">
        <v>130</v>
      </c>
      <c r="R3" s="341" t="s">
        <v>129</v>
      </c>
      <c r="S3" s="342" t="s">
        <v>131</v>
      </c>
      <c r="T3" s="343" t="s">
        <v>130</v>
      </c>
      <c r="U3" s="249"/>
      <c r="V3" s="210" t="s">
        <v>138</v>
      </c>
    </row>
    <row r="4" spans="1:22">
      <c r="A4" s="223">
        <v>1</v>
      </c>
      <c r="B4" s="52" t="s">
        <v>189</v>
      </c>
      <c r="C4" s="151">
        <v>7</v>
      </c>
      <c r="D4" s="152">
        <f>C4*3</f>
        <v>21</v>
      </c>
      <c r="E4" s="153">
        <v>6</v>
      </c>
      <c r="F4" s="154">
        <v>10</v>
      </c>
      <c r="G4" s="155">
        <f>F4*3</f>
        <v>30</v>
      </c>
      <c r="H4" s="156">
        <v>6</v>
      </c>
      <c r="I4" s="157">
        <v>9</v>
      </c>
      <c r="J4" s="158">
        <f>I4*3</f>
        <v>27</v>
      </c>
      <c r="K4" s="159">
        <v>6</v>
      </c>
      <c r="L4" s="160">
        <v>8</v>
      </c>
      <c r="M4" s="161">
        <f>L4*3</f>
        <v>24</v>
      </c>
      <c r="N4" s="162">
        <v>6</v>
      </c>
      <c r="O4" s="163">
        <v>2</v>
      </c>
      <c r="P4" s="164">
        <f>O4*3</f>
        <v>6</v>
      </c>
      <c r="Q4" s="165">
        <v>2</v>
      </c>
      <c r="R4" s="335">
        <v>2</v>
      </c>
      <c r="S4" s="345">
        <f>R4*3</f>
        <v>6</v>
      </c>
      <c r="T4" s="345">
        <v>2</v>
      </c>
      <c r="U4" s="338">
        <v>0</v>
      </c>
      <c r="V4" s="207">
        <f>SUM(D4,E4,G4,H4,J4,K4,M4,N4,P4,Q4,S4,T4:U4)</f>
        <v>142</v>
      </c>
    </row>
    <row r="5" spans="1:22">
      <c r="A5" s="53">
        <v>2</v>
      </c>
      <c r="B5" s="54" t="s">
        <v>190</v>
      </c>
      <c r="C5" s="166">
        <v>7</v>
      </c>
      <c r="D5" s="328">
        <f t="shared" ref="D5:D24" si="0">C5*3</f>
        <v>21</v>
      </c>
      <c r="E5" s="167">
        <v>6</v>
      </c>
      <c r="F5" s="168">
        <v>10</v>
      </c>
      <c r="G5" s="330">
        <f t="shared" ref="G5:G24" si="1">F5*3</f>
        <v>30</v>
      </c>
      <c r="H5" s="169">
        <v>6</v>
      </c>
      <c r="I5" s="170">
        <v>9</v>
      </c>
      <c r="J5" s="332">
        <f t="shared" ref="J5:J24" si="2">I5*3</f>
        <v>27</v>
      </c>
      <c r="K5" s="171">
        <v>6</v>
      </c>
      <c r="L5" s="172">
        <v>8</v>
      </c>
      <c r="M5" s="334">
        <f t="shared" ref="M5:M24" si="3">L5*3</f>
        <v>24</v>
      </c>
      <c r="N5" s="173">
        <v>6</v>
      </c>
      <c r="O5" s="174">
        <v>2</v>
      </c>
      <c r="P5" s="337">
        <f t="shared" ref="P5:P24" si="4">O5*3</f>
        <v>6</v>
      </c>
      <c r="Q5" s="175">
        <v>6</v>
      </c>
      <c r="R5" s="335">
        <v>2</v>
      </c>
      <c r="S5" s="345">
        <f t="shared" ref="S5:S24" si="5">R5*3</f>
        <v>6</v>
      </c>
      <c r="T5" s="345">
        <v>6</v>
      </c>
      <c r="U5" s="339">
        <v>50</v>
      </c>
      <c r="V5" s="208">
        <f>SUM(D5,E5,G5,H5,J5,K5,M5,N5,P5,Q5,S5,T5:U5)</f>
        <v>200</v>
      </c>
    </row>
    <row r="6" spans="1:22">
      <c r="A6" s="53">
        <v>3</v>
      </c>
      <c r="B6" s="54" t="s">
        <v>190</v>
      </c>
      <c r="C6" s="166">
        <v>7</v>
      </c>
      <c r="D6" s="328">
        <f t="shared" si="0"/>
        <v>21</v>
      </c>
      <c r="E6" s="167">
        <v>6</v>
      </c>
      <c r="F6" s="168">
        <v>10</v>
      </c>
      <c r="G6" s="330">
        <f t="shared" si="1"/>
        <v>30</v>
      </c>
      <c r="H6" s="169">
        <v>6</v>
      </c>
      <c r="I6" s="170">
        <v>9</v>
      </c>
      <c r="J6" s="332">
        <f t="shared" si="2"/>
        <v>27</v>
      </c>
      <c r="K6" s="171">
        <v>6</v>
      </c>
      <c r="L6" s="172">
        <v>8</v>
      </c>
      <c r="M6" s="334">
        <f t="shared" si="3"/>
        <v>24</v>
      </c>
      <c r="N6" s="173">
        <v>6</v>
      </c>
      <c r="O6" s="174">
        <v>2</v>
      </c>
      <c r="P6" s="337">
        <f t="shared" si="4"/>
        <v>6</v>
      </c>
      <c r="Q6" s="175">
        <v>6</v>
      </c>
      <c r="R6" s="335">
        <v>2</v>
      </c>
      <c r="S6" s="345">
        <f t="shared" si="5"/>
        <v>6</v>
      </c>
      <c r="T6" s="345">
        <v>6</v>
      </c>
      <c r="U6" s="339">
        <v>50</v>
      </c>
      <c r="V6" s="208">
        <f t="shared" ref="V6:V22" si="6">SUM(D6,E6,G6,H6,J6,K6,M6,N6,P6,Q6,S6,T6:U6)</f>
        <v>200</v>
      </c>
    </row>
    <row r="7" spans="1:22">
      <c r="A7" s="53">
        <v>4</v>
      </c>
      <c r="B7" s="54" t="s">
        <v>191</v>
      </c>
      <c r="C7" s="166">
        <v>7</v>
      </c>
      <c r="D7" s="328">
        <f t="shared" si="0"/>
        <v>21</v>
      </c>
      <c r="E7" s="167">
        <v>6</v>
      </c>
      <c r="F7" s="168">
        <v>10</v>
      </c>
      <c r="G7" s="330">
        <f t="shared" si="1"/>
        <v>30</v>
      </c>
      <c r="H7" s="169">
        <v>6</v>
      </c>
      <c r="I7" s="170">
        <v>9</v>
      </c>
      <c r="J7" s="332">
        <f t="shared" si="2"/>
        <v>27</v>
      </c>
      <c r="K7" s="171">
        <v>6</v>
      </c>
      <c r="L7" s="172">
        <v>8</v>
      </c>
      <c r="M7" s="334">
        <f t="shared" si="3"/>
        <v>24</v>
      </c>
      <c r="N7" s="173">
        <v>6</v>
      </c>
      <c r="O7" s="174">
        <v>2</v>
      </c>
      <c r="P7" s="337">
        <f t="shared" si="4"/>
        <v>6</v>
      </c>
      <c r="Q7" s="175">
        <v>2</v>
      </c>
      <c r="R7" s="335">
        <v>2</v>
      </c>
      <c r="S7" s="345">
        <f t="shared" si="5"/>
        <v>6</v>
      </c>
      <c r="T7" s="345">
        <v>2</v>
      </c>
      <c r="U7" s="339">
        <v>50</v>
      </c>
      <c r="V7" s="208">
        <f t="shared" si="6"/>
        <v>192</v>
      </c>
    </row>
    <row r="8" spans="1:22">
      <c r="A8" s="53">
        <v>5</v>
      </c>
      <c r="B8" s="54" t="s">
        <v>192</v>
      </c>
      <c r="C8" s="166">
        <v>5</v>
      </c>
      <c r="D8" s="328">
        <f t="shared" si="0"/>
        <v>15</v>
      </c>
      <c r="E8" s="167">
        <v>6</v>
      </c>
      <c r="F8" s="168">
        <v>9</v>
      </c>
      <c r="G8" s="330">
        <f t="shared" si="1"/>
        <v>27</v>
      </c>
      <c r="H8" s="169">
        <v>6</v>
      </c>
      <c r="I8" s="170">
        <v>7</v>
      </c>
      <c r="J8" s="332">
        <f t="shared" si="2"/>
        <v>21</v>
      </c>
      <c r="K8" s="171">
        <v>6</v>
      </c>
      <c r="L8" s="172">
        <v>7</v>
      </c>
      <c r="M8" s="334">
        <f t="shared" si="3"/>
        <v>21</v>
      </c>
      <c r="N8" s="173">
        <v>6</v>
      </c>
      <c r="O8" s="174">
        <v>2</v>
      </c>
      <c r="P8" s="337">
        <f t="shared" si="4"/>
        <v>6</v>
      </c>
      <c r="Q8" s="175">
        <v>2</v>
      </c>
      <c r="R8" s="335">
        <v>2</v>
      </c>
      <c r="S8" s="345">
        <f t="shared" si="5"/>
        <v>6</v>
      </c>
      <c r="T8" s="345">
        <v>2</v>
      </c>
      <c r="U8" s="339">
        <v>50</v>
      </c>
      <c r="V8" s="208">
        <f t="shared" si="6"/>
        <v>174</v>
      </c>
    </row>
    <row r="9" spans="1:22">
      <c r="A9" s="53">
        <v>7</v>
      </c>
      <c r="B9" s="54" t="s">
        <v>193</v>
      </c>
      <c r="C9" s="166">
        <v>7</v>
      </c>
      <c r="D9" s="328">
        <f t="shared" si="0"/>
        <v>21</v>
      </c>
      <c r="E9" s="167">
        <v>6</v>
      </c>
      <c r="F9" s="168">
        <v>10</v>
      </c>
      <c r="G9" s="330">
        <f t="shared" si="1"/>
        <v>30</v>
      </c>
      <c r="H9" s="169">
        <v>6</v>
      </c>
      <c r="I9" s="170">
        <v>9</v>
      </c>
      <c r="J9" s="332">
        <f t="shared" si="2"/>
        <v>27</v>
      </c>
      <c r="K9" s="171">
        <v>6</v>
      </c>
      <c r="L9" s="172">
        <v>8</v>
      </c>
      <c r="M9" s="334">
        <f t="shared" si="3"/>
        <v>24</v>
      </c>
      <c r="N9" s="173">
        <v>6</v>
      </c>
      <c r="O9" s="174">
        <v>2</v>
      </c>
      <c r="P9" s="337">
        <f t="shared" si="4"/>
        <v>6</v>
      </c>
      <c r="Q9" s="175">
        <v>2</v>
      </c>
      <c r="R9" s="335">
        <v>2</v>
      </c>
      <c r="S9" s="345">
        <f t="shared" si="5"/>
        <v>6</v>
      </c>
      <c r="T9" s="345">
        <v>2</v>
      </c>
      <c r="U9" s="339">
        <v>0</v>
      </c>
      <c r="V9" s="208">
        <f t="shared" si="6"/>
        <v>142</v>
      </c>
    </row>
    <row r="10" spans="1:22">
      <c r="A10" s="53">
        <v>8</v>
      </c>
      <c r="B10" s="54" t="s">
        <v>194</v>
      </c>
      <c r="C10" s="166">
        <v>7</v>
      </c>
      <c r="D10" s="328">
        <f t="shared" si="0"/>
        <v>21</v>
      </c>
      <c r="E10" s="167">
        <v>6</v>
      </c>
      <c r="F10" s="168">
        <v>9</v>
      </c>
      <c r="G10" s="330">
        <f t="shared" si="1"/>
        <v>27</v>
      </c>
      <c r="H10" s="169">
        <v>6</v>
      </c>
      <c r="I10" s="170">
        <v>9</v>
      </c>
      <c r="J10" s="332">
        <f t="shared" si="2"/>
        <v>27</v>
      </c>
      <c r="K10" s="171">
        <v>6</v>
      </c>
      <c r="L10" s="172">
        <v>8</v>
      </c>
      <c r="M10" s="334">
        <f t="shared" si="3"/>
        <v>24</v>
      </c>
      <c r="N10" s="173">
        <v>6</v>
      </c>
      <c r="O10" s="174">
        <v>2</v>
      </c>
      <c r="P10" s="337">
        <f t="shared" si="4"/>
        <v>6</v>
      </c>
      <c r="Q10" s="175">
        <v>2</v>
      </c>
      <c r="R10" s="335">
        <v>2</v>
      </c>
      <c r="S10" s="345">
        <f t="shared" si="5"/>
        <v>6</v>
      </c>
      <c r="T10" s="345">
        <v>2</v>
      </c>
      <c r="U10" s="339">
        <v>50</v>
      </c>
      <c r="V10" s="208">
        <f t="shared" si="6"/>
        <v>189</v>
      </c>
    </row>
    <row r="11" spans="1:22">
      <c r="A11" s="53">
        <v>9</v>
      </c>
      <c r="B11" s="54" t="s">
        <v>195</v>
      </c>
      <c r="C11" s="166"/>
      <c r="D11" s="328">
        <f t="shared" si="0"/>
        <v>0</v>
      </c>
      <c r="E11" s="167"/>
      <c r="F11" s="168"/>
      <c r="G11" s="330">
        <f t="shared" si="1"/>
        <v>0</v>
      </c>
      <c r="H11" s="169"/>
      <c r="I11" s="170">
        <v>9</v>
      </c>
      <c r="J11" s="332">
        <f t="shared" si="2"/>
        <v>27</v>
      </c>
      <c r="K11" s="171">
        <v>3</v>
      </c>
      <c r="L11" s="172"/>
      <c r="M11" s="334">
        <f t="shared" si="3"/>
        <v>0</v>
      </c>
      <c r="N11" s="173"/>
      <c r="O11" s="174"/>
      <c r="P11" s="337">
        <f t="shared" si="4"/>
        <v>0</v>
      </c>
      <c r="Q11" s="175"/>
      <c r="R11" s="335"/>
      <c r="S11" s="345">
        <f t="shared" si="5"/>
        <v>0</v>
      </c>
      <c r="T11" s="345"/>
      <c r="U11" s="339">
        <v>0</v>
      </c>
      <c r="V11" s="208">
        <f t="shared" si="6"/>
        <v>30</v>
      </c>
    </row>
    <row r="12" spans="1:22">
      <c r="A12" s="53">
        <v>11</v>
      </c>
      <c r="B12" s="54" t="s">
        <v>196</v>
      </c>
      <c r="C12" s="166">
        <v>7</v>
      </c>
      <c r="D12" s="328">
        <f t="shared" si="0"/>
        <v>21</v>
      </c>
      <c r="E12" s="167">
        <v>6</v>
      </c>
      <c r="F12" s="168">
        <v>10</v>
      </c>
      <c r="G12" s="330">
        <f t="shared" si="1"/>
        <v>30</v>
      </c>
      <c r="H12" s="169">
        <v>6</v>
      </c>
      <c r="I12" s="170">
        <v>9</v>
      </c>
      <c r="J12" s="332">
        <f t="shared" si="2"/>
        <v>27</v>
      </c>
      <c r="K12" s="171">
        <v>6</v>
      </c>
      <c r="L12" s="172">
        <v>8</v>
      </c>
      <c r="M12" s="334">
        <f t="shared" si="3"/>
        <v>24</v>
      </c>
      <c r="N12" s="173">
        <v>6</v>
      </c>
      <c r="O12" s="174">
        <v>2</v>
      </c>
      <c r="P12" s="337">
        <f t="shared" si="4"/>
        <v>6</v>
      </c>
      <c r="Q12" s="175">
        <v>2</v>
      </c>
      <c r="R12" s="335">
        <v>2</v>
      </c>
      <c r="S12" s="345">
        <f t="shared" si="5"/>
        <v>6</v>
      </c>
      <c r="T12" s="345">
        <v>2</v>
      </c>
      <c r="U12" s="339">
        <v>0</v>
      </c>
      <c r="V12" s="208">
        <f t="shared" si="6"/>
        <v>142</v>
      </c>
    </row>
    <row r="13" spans="1:22">
      <c r="A13" s="53">
        <v>12</v>
      </c>
      <c r="B13" s="54" t="s">
        <v>196</v>
      </c>
      <c r="C13" s="166">
        <v>7</v>
      </c>
      <c r="D13" s="328">
        <f t="shared" si="0"/>
        <v>21</v>
      </c>
      <c r="E13" s="167">
        <v>6</v>
      </c>
      <c r="F13" s="168">
        <v>10</v>
      </c>
      <c r="G13" s="330">
        <f t="shared" si="1"/>
        <v>30</v>
      </c>
      <c r="H13" s="169">
        <v>6</v>
      </c>
      <c r="I13" s="170">
        <v>9</v>
      </c>
      <c r="J13" s="332">
        <f t="shared" si="2"/>
        <v>27</v>
      </c>
      <c r="K13" s="171">
        <v>6</v>
      </c>
      <c r="L13" s="172"/>
      <c r="M13" s="334">
        <f t="shared" si="3"/>
        <v>0</v>
      </c>
      <c r="N13" s="173"/>
      <c r="O13" s="174"/>
      <c r="P13" s="337">
        <f t="shared" si="4"/>
        <v>0</v>
      </c>
      <c r="Q13" s="175"/>
      <c r="R13" s="335">
        <v>2</v>
      </c>
      <c r="S13" s="345">
        <f t="shared" si="5"/>
        <v>6</v>
      </c>
      <c r="T13" s="345"/>
      <c r="U13" s="339">
        <v>0</v>
      </c>
      <c r="V13" s="208">
        <f t="shared" si="6"/>
        <v>102</v>
      </c>
    </row>
    <row r="14" spans="1:22">
      <c r="A14" s="53">
        <v>13</v>
      </c>
      <c r="B14" s="54" t="s">
        <v>197</v>
      </c>
      <c r="C14" s="166">
        <v>7</v>
      </c>
      <c r="D14" s="328">
        <f t="shared" si="0"/>
        <v>21</v>
      </c>
      <c r="E14" s="167">
        <v>6</v>
      </c>
      <c r="F14" s="168">
        <v>10</v>
      </c>
      <c r="G14" s="330">
        <f t="shared" si="1"/>
        <v>30</v>
      </c>
      <c r="H14" s="169">
        <v>6</v>
      </c>
      <c r="I14" s="170">
        <v>9</v>
      </c>
      <c r="J14" s="332">
        <f t="shared" si="2"/>
        <v>27</v>
      </c>
      <c r="K14" s="171">
        <v>6</v>
      </c>
      <c r="L14" s="172">
        <v>8</v>
      </c>
      <c r="M14" s="334">
        <f t="shared" si="3"/>
        <v>24</v>
      </c>
      <c r="N14" s="173">
        <v>6</v>
      </c>
      <c r="O14" s="174"/>
      <c r="P14" s="337">
        <f t="shared" si="4"/>
        <v>0</v>
      </c>
      <c r="Q14" s="175"/>
      <c r="R14" s="335"/>
      <c r="S14" s="345">
        <f t="shared" si="5"/>
        <v>0</v>
      </c>
      <c r="T14" s="345"/>
      <c r="U14" s="339">
        <v>0</v>
      </c>
      <c r="V14" s="208">
        <f t="shared" si="6"/>
        <v>126</v>
      </c>
    </row>
    <row r="15" spans="1:22">
      <c r="A15" s="53">
        <v>15</v>
      </c>
      <c r="B15" s="54" t="s">
        <v>198</v>
      </c>
      <c r="C15" s="166">
        <v>7</v>
      </c>
      <c r="D15" s="328">
        <f t="shared" si="0"/>
        <v>21</v>
      </c>
      <c r="E15" s="167">
        <v>6</v>
      </c>
      <c r="F15" s="168">
        <v>10</v>
      </c>
      <c r="G15" s="330">
        <f t="shared" si="1"/>
        <v>30</v>
      </c>
      <c r="H15" s="169">
        <v>6</v>
      </c>
      <c r="I15" s="170">
        <v>9</v>
      </c>
      <c r="J15" s="332">
        <f t="shared" si="2"/>
        <v>27</v>
      </c>
      <c r="K15" s="171">
        <v>6</v>
      </c>
      <c r="L15" s="172">
        <v>8</v>
      </c>
      <c r="M15" s="334">
        <f t="shared" si="3"/>
        <v>24</v>
      </c>
      <c r="N15" s="173">
        <v>6</v>
      </c>
      <c r="O15" s="174">
        <v>2</v>
      </c>
      <c r="P15" s="337">
        <f t="shared" si="4"/>
        <v>6</v>
      </c>
      <c r="Q15" s="175">
        <v>6</v>
      </c>
      <c r="R15" s="335">
        <v>2</v>
      </c>
      <c r="S15" s="345">
        <f t="shared" si="5"/>
        <v>6</v>
      </c>
      <c r="T15" s="345">
        <v>6</v>
      </c>
      <c r="U15" s="339">
        <v>0</v>
      </c>
      <c r="V15" s="208">
        <f t="shared" si="6"/>
        <v>150</v>
      </c>
    </row>
    <row r="16" spans="1:22">
      <c r="A16" s="53">
        <v>16</v>
      </c>
      <c r="B16" s="54" t="s">
        <v>199</v>
      </c>
      <c r="C16" s="166">
        <v>7</v>
      </c>
      <c r="D16" s="328">
        <f t="shared" si="0"/>
        <v>21</v>
      </c>
      <c r="E16" s="167">
        <v>6</v>
      </c>
      <c r="F16" s="168">
        <v>10</v>
      </c>
      <c r="G16" s="330">
        <f t="shared" si="1"/>
        <v>30</v>
      </c>
      <c r="H16" s="169">
        <v>6</v>
      </c>
      <c r="I16" s="170">
        <v>9</v>
      </c>
      <c r="J16" s="332">
        <f t="shared" si="2"/>
        <v>27</v>
      </c>
      <c r="K16" s="171">
        <v>6</v>
      </c>
      <c r="L16" s="172">
        <v>8</v>
      </c>
      <c r="M16" s="334">
        <f t="shared" si="3"/>
        <v>24</v>
      </c>
      <c r="N16" s="173">
        <v>6</v>
      </c>
      <c r="O16" s="174">
        <v>2</v>
      </c>
      <c r="P16" s="337">
        <f t="shared" si="4"/>
        <v>6</v>
      </c>
      <c r="Q16" s="175">
        <v>6</v>
      </c>
      <c r="R16" s="335">
        <v>2</v>
      </c>
      <c r="S16" s="345">
        <f t="shared" si="5"/>
        <v>6</v>
      </c>
      <c r="T16" s="345">
        <v>6</v>
      </c>
      <c r="U16" s="339">
        <v>0</v>
      </c>
      <c r="V16" s="208">
        <f t="shared" si="6"/>
        <v>150</v>
      </c>
    </row>
    <row r="17" spans="1:22">
      <c r="A17" s="53">
        <v>17</v>
      </c>
      <c r="B17" s="54" t="s">
        <v>200</v>
      </c>
      <c r="C17" s="166">
        <v>7</v>
      </c>
      <c r="D17" s="328">
        <f t="shared" si="0"/>
        <v>21</v>
      </c>
      <c r="E17" s="167">
        <v>6</v>
      </c>
      <c r="F17" s="168">
        <v>10</v>
      </c>
      <c r="G17" s="330">
        <f t="shared" si="1"/>
        <v>30</v>
      </c>
      <c r="H17" s="169">
        <v>6</v>
      </c>
      <c r="I17" s="170">
        <v>9</v>
      </c>
      <c r="J17" s="332">
        <f t="shared" si="2"/>
        <v>27</v>
      </c>
      <c r="K17" s="171">
        <v>6</v>
      </c>
      <c r="L17" s="172">
        <v>8</v>
      </c>
      <c r="M17" s="334">
        <f t="shared" si="3"/>
        <v>24</v>
      </c>
      <c r="N17" s="173">
        <v>6</v>
      </c>
      <c r="O17" s="174">
        <v>2</v>
      </c>
      <c r="P17" s="337">
        <f t="shared" si="4"/>
        <v>6</v>
      </c>
      <c r="Q17" s="175">
        <v>2</v>
      </c>
      <c r="R17" s="335">
        <v>2</v>
      </c>
      <c r="S17" s="345">
        <f t="shared" si="5"/>
        <v>6</v>
      </c>
      <c r="T17" s="345">
        <v>2</v>
      </c>
      <c r="U17" s="339">
        <v>0</v>
      </c>
      <c r="V17" s="208">
        <f t="shared" si="6"/>
        <v>142</v>
      </c>
    </row>
    <row r="18" spans="1:22">
      <c r="A18" s="53">
        <v>18</v>
      </c>
      <c r="B18" s="54" t="s">
        <v>201</v>
      </c>
      <c r="C18" s="166">
        <v>7</v>
      </c>
      <c r="D18" s="328">
        <f t="shared" si="0"/>
        <v>21</v>
      </c>
      <c r="E18" s="167">
        <v>6</v>
      </c>
      <c r="F18" s="168">
        <v>9</v>
      </c>
      <c r="G18" s="330">
        <f t="shared" si="1"/>
        <v>27</v>
      </c>
      <c r="H18" s="169">
        <v>6</v>
      </c>
      <c r="I18" s="170">
        <v>9</v>
      </c>
      <c r="J18" s="332">
        <f t="shared" si="2"/>
        <v>27</v>
      </c>
      <c r="K18" s="171">
        <v>6</v>
      </c>
      <c r="L18" s="172">
        <v>8</v>
      </c>
      <c r="M18" s="334">
        <f t="shared" si="3"/>
        <v>24</v>
      </c>
      <c r="N18" s="173">
        <v>6</v>
      </c>
      <c r="O18" s="174">
        <v>2</v>
      </c>
      <c r="P18" s="337">
        <f t="shared" si="4"/>
        <v>6</v>
      </c>
      <c r="Q18" s="175">
        <v>2</v>
      </c>
      <c r="R18" s="335">
        <v>2</v>
      </c>
      <c r="S18" s="345">
        <f t="shared" si="5"/>
        <v>6</v>
      </c>
      <c r="T18" s="345">
        <v>2</v>
      </c>
      <c r="U18" s="339">
        <v>0</v>
      </c>
      <c r="V18" s="208">
        <f t="shared" si="6"/>
        <v>139</v>
      </c>
    </row>
    <row r="19" spans="1:22">
      <c r="A19" s="53">
        <v>19</v>
      </c>
      <c r="B19" s="54" t="s">
        <v>202</v>
      </c>
      <c r="C19" s="166">
        <v>7</v>
      </c>
      <c r="D19" s="328">
        <f t="shared" si="0"/>
        <v>21</v>
      </c>
      <c r="E19" s="167">
        <v>6</v>
      </c>
      <c r="F19" s="168">
        <v>10</v>
      </c>
      <c r="G19" s="330">
        <f t="shared" si="1"/>
        <v>30</v>
      </c>
      <c r="H19" s="169">
        <v>6</v>
      </c>
      <c r="I19" s="170">
        <v>9</v>
      </c>
      <c r="J19" s="332">
        <f t="shared" si="2"/>
        <v>27</v>
      </c>
      <c r="K19" s="171">
        <v>6</v>
      </c>
      <c r="L19" s="172">
        <v>8</v>
      </c>
      <c r="M19" s="334">
        <f t="shared" si="3"/>
        <v>24</v>
      </c>
      <c r="N19" s="173">
        <v>6</v>
      </c>
      <c r="O19" s="174">
        <v>2</v>
      </c>
      <c r="P19" s="337">
        <f t="shared" si="4"/>
        <v>6</v>
      </c>
      <c r="Q19" s="175">
        <v>6</v>
      </c>
      <c r="R19" s="335">
        <v>2</v>
      </c>
      <c r="S19" s="345">
        <f t="shared" si="5"/>
        <v>6</v>
      </c>
      <c r="T19" s="345">
        <v>6</v>
      </c>
      <c r="U19" s="339">
        <v>50</v>
      </c>
      <c r="V19" s="208">
        <f t="shared" si="6"/>
        <v>200</v>
      </c>
    </row>
    <row r="20" spans="1:22">
      <c r="A20" s="53">
        <v>20</v>
      </c>
      <c r="B20" s="54" t="s">
        <v>203</v>
      </c>
      <c r="C20" s="166">
        <v>7</v>
      </c>
      <c r="D20" s="328">
        <f t="shared" si="0"/>
        <v>21</v>
      </c>
      <c r="E20" s="167">
        <v>6</v>
      </c>
      <c r="F20" s="168">
        <v>10</v>
      </c>
      <c r="G20" s="330">
        <f t="shared" si="1"/>
        <v>30</v>
      </c>
      <c r="H20" s="169">
        <v>6</v>
      </c>
      <c r="I20" s="170">
        <v>9</v>
      </c>
      <c r="J20" s="332">
        <f t="shared" si="2"/>
        <v>27</v>
      </c>
      <c r="K20" s="171">
        <v>6</v>
      </c>
      <c r="L20" s="172">
        <v>8</v>
      </c>
      <c r="M20" s="334">
        <f t="shared" si="3"/>
        <v>24</v>
      </c>
      <c r="N20" s="173">
        <v>6</v>
      </c>
      <c r="O20" s="174">
        <v>2</v>
      </c>
      <c r="P20" s="337">
        <f t="shared" si="4"/>
        <v>6</v>
      </c>
      <c r="Q20" s="175">
        <v>2</v>
      </c>
      <c r="R20" s="335">
        <v>2</v>
      </c>
      <c r="S20" s="345">
        <f t="shared" si="5"/>
        <v>6</v>
      </c>
      <c r="T20" s="345">
        <v>2</v>
      </c>
      <c r="U20" s="339">
        <v>50</v>
      </c>
      <c r="V20" s="208">
        <f t="shared" si="6"/>
        <v>192</v>
      </c>
    </row>
    <row r="21" spans="1:22">
      <c r="A21" s="53">
        <v>21</v>
      </c>
      <c r="B21" s="54" t="s">
        <v>204</v>
      </c>
      <c r="C21" s="166">
        <v>7</v>
      </c>
      <c r="D21" s="328">
        <f t="shared" si="0"/>
        <v>21</v>
      </c>
      <c r="E21" s="167">
        <v>6</v>
      </c>
      <c r="F21" s="168">
        <v>10</v>
      </c>
      <c r="G21" s="330">
        <f t="shared" si="1"/>
        <v>30</v>
      </c>
      <c r="H21" s="169">
        <v>6</v>
      </c>
      <c r="I21" s="170">
        <v>8</v>
      </c>
      <c r="J21" s="332">
        <f t="shared" si="2"/>
        <v>24</v>
      </c>
      <c r="K21" s="171">
        <v>6</v>
      </c>
      <c r="L21" s="172">
        <v>8</v>
      </c>
      <c r="M21" s="334">
        <f t="shared" si="3"/>
        <v>24</v>
      </c>
      <c r="N21" s="173">
        <v>6</v>
      </c>
      <c r="O21" s="174">
        <v>2</v>
      </c>
      <c r="P21" s="337">
        <f t="shared" si="4"/>
        <v>6</v>
      </c>
      <c r="Q21" s="175">
        <v>2</v>
      </c>
      <c r="R21" s="335">
        <v>2</v>
      </c>
      <c r="S21" s="345">
        <f t="shared" si="5"/>
        <v>6</v>
      </c>
      <c r="T21" s="345">
        <v>2</v>
      </c>
      <c r="U21" s="339">
        <v>0</v>
      </c>
      <c r="V21" s="208">
        <f t="shared" si="6"/>
        <v>139</v>
      </c>
    </row>
    <row r="22" spans="1:22">
      <c r="A22" s="53">
        <v>23</v>
      </c>
      <c r="B22" s="54" t="s">
        <v>205</v>
      </c>
      <c r="C22" s="166">
        <v>7</v>
      </c>
      <c r="D22" s="328">
        <f t="shared" si="0"/>
        <v>21</v>
      </c>
      <c r="E22" s="167">
        <v>6</v>
      </c>
      <c r="F22" s="168">
        <v>10</v>
      </c>
      <c r="G22" s="330">
        <f t="shared" si="1"/>
        <v>30</v>
      </c>
      <c r="H22" s="169">
        <v>6</v>
      </c>
      <c r="I22" s="170">
        <v>9</v>
      </c>
      <c r="J22" s="332">
        <f t="shared" si="2"/>
        <v>27</v>
      </c>
      <c r="K22" s="171">
        <v>6</v>
      </c>
      <c r="L22" s="172">
        <v>8</v>
      </c>
      <c r="M22" s="334">
        <f t="shared" si="3"/>
        <v>24</v>
      </c>
      <c r="N22" s="173">
        <v>6</v>
      </c>
      <c r="O22" s="174">
        <v>2</v>
      </c>
      <c r="P22" s="337">
        <f t="shared" si="4"/>
        <v>6</v>
      </c>
      <c r="Q22" s="175">
        <v>2</v>
      </c>
      <c r="R22" s="335">
        <v>2</v>
      </c>
      <c r="S22" s="345">
        <f t="shared" si="5"/>
        <v>6</v>
      </c>
      <c r="T22" s="345">
        <v>2</v>
      </c>
      <c r="U22" s="339">
        <v>0</v>
      </c>
      <c r="V22" s="208">
        <f t="shared" si="6"/>
        <v>142</v>
      </c>
    </row>
    <row r="23" spans="1:22">
      <c r="A23" s="325">
        <v>25</v>
      </c>
      <c r="B23" s="326" t="s">
        <v>206</v>
      </c>
      <c r="C23" s="166">
        <v>7</v>
      </c>
      <c r="D23" s="328">
        <f t="shared" si="0"/>
        <v>21</v>
      </c>
      <c r="E23" s="167">
        <v>6</v>
      </c>
      <c r="F23" s="168">
        <v>10</v>
      </c>
      <c r="G23" s="330">
        <f t="shared" si="1"/>
        <v>30</v>
      </c>
      <c r="H23" s="169">
        <v>6</v>
      </c>
      <c r="I23" s="170">
        <v>9</v>
      </c>
      <c r="J23" s="332">
        <f t="shared" si="2"/>
        <v>27</v>
      </c>
      <c r="K23" s="171">
        <v>6</v>
      </c>
      <c r="L23" s="172">
        <v>8</v>
      </c>
      <c r="M23" s="334">
        <f t="shared" si="3"/>
        <v>24</v>
      </c>
      <c r="N23" s="173">
        <v>6</v>
      </c>
      <c r="O23" s="174">
        <v>2</v>
      </c>
      <c r="P23" s="337">
        <f t="shared" si="4"/>
        <v>6</v>
      </c>
      <c r="Q23" s="175">
        <v>2</v>
      </c>
      <c r="R23" s="335">
        <v>2</v>
      </c>
      <c r="S23" s="345">
        <f t="shared" si="5"/>
        <v>6</v>
      </c>
      <c r="T23" s="345">
        <v>2</v>
      </c>
      <c r="U23" s="339">
        <v>0</v>
      </c>
      <c r="V23" s="208">
        <f>SUM(D23,E23,G23,H23,J23,K23,M23,N23,P23,Q23,S23,T23:U23)</f>
        <v>142</v>
      </c>
    </row>
    <row r="24" spans="1:22" ht="15.75" thickBot="1">
      <c r="A24" s="55">
        <v>26</v>
      </c>
      <c r="B24" s="56" t="s">
        <v>190</v>
      </c>
      <c r="C24" s="176">
        <v>7</v>
      </c>
      <c r="D24" s="346">
        <f t="shared" si="0"/>
        <v>21</v>
      </c>
      <c r="E24" s="177">
        <v>6</v>
      </c>
      <c r="F24" s="178">
        <v>10</v>
      </c>
      <c r="G24" s="347">
        <f t="shared" si="1"/>
        <v>30</v>
      </c>
      <c r="H24" s="179">
        <v>6</v>
      </c>
      <c r="I24" s="180">
        <v>9</v>
      </c>
      <c r="J24" s="348">
        <f t="shared" si="2"/>
        <v>27</v>
      </c>
      <c r="K24" s="181">
        <v>6</v>
      </c>
      <c r="L24" s="182">
        <v>8</v>
      </c>
      <c r="M24" s="349">
        <f t="shared" si="3"/>
        <v>24</v>
      </c>
      <c r="N24" s="183">
        <v>6</v>
      </c>
      <c r="O24" s="184">
        <v>2</v>
      </c>
      <c r="P24" s="350">
        <f t="shared" si="4"/>
        <v>6</v>
      </c>
      <c r="Q24" s="185">
        <v>6</v>
      </c>
      <c r="R24" s="335">
        <v>2</v>
      </c>
      <c r="S24" s="345">
        <f t="shared" si="5"/>
        <v>6</v>
      </c>
      <c r="T24" s="345">
        <v>6</v>
      </c>
      <c r="U24" s="340">
        <v>50</v>
      </c>
      <c r="V24" s="209">
        <f>SUM(D24,E24,G24,H24,J24,K24,M24,N24,P24,Q24,S24,T24:U24)</f>
        <v>200</v>
      </c>
    </row>
    <row r="25" spans="1:22" s="76" customFormat="1" ht="15" customHeight="1">
      <c r="C25" s="327" t="s">
        <v>143</v>
      </c>
      <c r="D25" s="327"/>
      <c r="E25" s="136" t="s">
        <v>148</v>
      </c>
      <c r="F25" s="329" t="s">
        <v>144</v>
      </c>
      <c r="G25" s="329"/>
      <c r="H25" s="134" t="s">
        <v>148</v>
      </c>
      <c r="I25" s="331" t="s">
        <v>145</v>
      </c>
      <c r="J25" s="331"/>
      <c r="K25" s="133" t="s">
        <v>149</v>
      </c>
      <c r="L25" s="333" t="s">
        <v>146</v>
      </c>
      <c r="M25" s="333"/>
      <c r="N25" s="135" t="s">
        <v>148</v>
      </c>
      <c r="O25" s="336" t="s">
        <v>147</v>
      </c>
      <c r="P25" s="336"/>
      <c r="Q25" s="137" t="s">
        <v>148</v>
      </c>
      <c r="R25" s="344" t="s">
        <v>147</v>
      </c>
      <c r="S25" s="344"/>
      <c r="T25" s="138" t="s">
        <v>148</v>
      </c>
      <c r="U25" s="136">
        <v>50</v>
      </c>
    </row>
  </sheetData>
  <mergeCells count="13">
    <mergeCell ref="U2:U3"/>
    <mergeCell ref="L2:N2"/>
    <mergeCell ref="O2:Q2"/>
    <mergeCell ref="R2:T2"/>
    <mergeCell ref="C25:D25"/>
    <mergeCell ref="F25:G25"/>
    <mergeCell ref="I25:J25"/>
    <mergeCell ref="L25:M25"/>
    <mergeCell ref="O25:P25"/>
    <mergeCell ref="R25:S25"/>
    <mergeCell ref="C2:E2"/>
    <mergeCell ref="F2:H2"/>
    <mergeCell ref="I2:K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P26"/>
  <sheetViews>
    <sheetView topLeftCell="A2" workbookViewId="0">
      <selection activeCell="A5" sqref="A5:B25"/>
    </sheetView>
  </sheetViews>
  <sheetFormatPr defaultRowHeight="15"/>
  <cols>
    <col min="1" max="1" width="6.140625" customWidth="1"/>
    <col min="2" max="2" width="14.5703125" customWidth="1"/>
    <col min="3" max="3" width="12" customWidth="1"/>
    <col min="4" max="4" width="10.140625" customWidth="1"/>
  </cols>
  <sheetData>
    <row r="2" spans="1:16" ht="15.75" thickBot="1"/>
    <row r="3" spans="1:16">
      <c r="C3" s="240" t="s">
        <v>107</v>
      </c>
      <c r="D3" s="241"/>
      <c r="E3" s="242" t="s">
        <v>112</v>
      </c>
      <c r="F3" s="243"/>
      <c r="G3" s="243"/>
      <c r="H3" s="262"/>
      <c r="I3" s="244" t="s">
        <v>117</v>
      </c>
      <c r="J3" s="245"/>
      <c r="K3" s="245"/>
      <c r="L3" s="263"/>
      <c r="M3" s="246" t="s">
        <v>31</v>
      </c>
    </row>
    <row r="4" spans="1:16" ht="38.25" customHeight="1" thickBot="1">
      <c r="C4" s="108" t="s">
        <v>105</v>
      </c>
      <c r="D4" s="109" t="s">
        <v>106</v>
      </c>
      <c r="E4" s="96" t="s">
        <v>108</v>
      </c>
      <c r="F4" s="97" t="s">
        <v>109</v>
      </c>
      <c r="G4" s="97" t="s">
        <v>110</v>
      </c>
      <c r="H4" s="98" t="s">
        <v>111</v>
      </c>
      <c r="I4" s="84" t="s">
        <v>113</v>
      </c>
      <c r="J4" s="85" t="s">
        <v>114</v>
      </c>
      <c r="K4" s="85" t="s">
        <v>115</v>
      </c>
      <c r="L4" s="86" t="s">
        <v>116</v>
      </c>
      <c r="M4" s="247"/>
      <c r="N4" s="75"/>
      <c r="O4" s="75"/>
      <c r="P4" s="75"/>
    </row>
    <row r="5" spans="1:16">
      <c r="A5" s="223">
        <v>1</v>
      </c>
      <c r="B5" s="52" t="s">
        <v>189</v>
      </c>
      <c r="C5" s="110"/>
      <c r="D5" s="111">
        <f>C5*3.25</f>
        <v>0</v>
      </c>
      <c r="E5" s="99"/>
      <c r="F5" s="100"/>
      <c r="G5" s="100"/>
      <c r="H5" s="101"/>
      <c r="I5" s="87"/>
      <c r="J5" s="88"/>
      <c r="K5" s="88"/>
      <c r="L5" s="89"/>
      <c r="M5" s="116">
        <f t="shared" ref="M5:M25" si="0">SUM(D5:L5)</f>
        <v>0</v>
      </c>
    </row>
    <row r="6" spans="1:16">
      <c r="A6" s="53">
        <v>2</v>
      </c>
      <c r="B6" s="54" t="s">
        <v>190</v>
      </c>
      <c r="C6" s="112">
        <v>18</v>
      </c>
      <c r="D6" s="113">
        <f t="shared" ref="D6:D26" si="1">C6*3.25</f>
        <v>58.5</v>
      </c>
      <c r="E6" s="102">
        <v>15</v>
      </c>
      <c r="F6" s="103">
        <v>15</v>
      </c>
      <c r="G6" s="103">
        <v>15</v>
      </c>
      <c r="H6" s="104">
        <v>0</v>
      </c>
      <c r="I6" s="90">
        <v>15</v>
      </c>
      <c r="J6" s="91">
        <v>15</v>
      </c>
      <c r="K6" s="91">
        <v>10</v>
      </c>
      <c r="L6" s="92">
        <v>0</v>
      </c>
      <c r="M6" s="117">
        <f t="shared" si="0"/>
        <v>143.5</v>
      </c>
    </row>
    <row r="7" spans="1:16">
      <c r="A7" s="53">
        <v>3</v>
      </c>
      <c r="B7" s="54" t="s">
        <v>190</v>
      </c>
      <c r="C7" s="112">
        <v>20</v>
      </c>
      <c r="D7" s="113">
        <f t="shared" si="1"/>
        <v>65</v>
      </c>
      <c r="E7" s="102">
        <v>0</v>
      </c>
      <c r="F7" s="103">
        <v>0</v>
      </c>
      <c r="G7" s="103">
        <v>0</v>
      </c>
      <c r="H7" s="104">
        <v>0</v>
      </c>
      <c r="I7" s="90">
        <v>15</v>
      </c>
      <c r="J7" s="91">
        <v>15</v>
      </c>
      <c r="K7" s="91">
        <v>0</v>
      </c>
      <c r="L7" s="92">
        <v>0</v>
      </c>
      <c r="M7" s="117">
        <f t="shared" si="0"/>
        <v>95</v>
      </c>
    </row>
    <row r="8" spans="1:16">
      <c r="A8" s="53">
        <v>4</v>
      </c>
      <c r="B8" s="54" t="s">
        <v>191</v>
      </c>
      <c r="C8" s="112"/>
      <c r="D8" s="113">
        <f t="shared" si="1"/>
        <v>0</v>
      </c>
      <c r="E8" s="102"/>
      <c r="F8" s="103"/>
      <c r="G8" s="103"/>
      <c r="H8" s="104"/>
      <c r="I8" s="90"/>
      <c r="J8" s="91"/>
      <c r="K8" s="91"/>
      <c r="L8" s="92"/>
      <c r="M8" s="117">
        <f t="shared" si="0"/>
        <v>0</v>
      </c>
    </row>
    <row r="9" spans="1:16">
      <c r="A9" s="53">
        <v>5</v>
      </c>
      <c r="B9" s="54" t="s">
        <v>192</v>
      </c>
      <c r="C9" s="112"/>
      <c r="D9" s="113">
        <f t="shared" si="1"/>
        <v>0</v>
      </c>
      <c r="E9" s="102"/>
      <c r="F9" s="103"/>
      <c r="G9" s="103"/>
      <c r="H9" s="104"/>
      <c r="I9" s="90"/>
      <c r="J9" s="91"/>
      <c r="K9" s="91"/>
      <c r="L9" s="92"/>
      <c r="M9" s="117">
        <f t="shared" si="0"/>
        <v>0</v>
      </c>
    </row>
    <row r="10" spans="1:16">
      <c r="A10" s="53">
        <v>7</v>
      </c>
      <c r="B10" s="54" t="s">
        <v>193</v>
      </c>
      <c r="C10" s="112">
        <v>3</v>
      </c>
      <c r="D10" s="113">
        <f t="shared" si="1"/>
        <v>9.75</v>
      </c>
      <c r="E10" s="102">
        <v>0</v>
      </c>
      <c r="F10" s="103">
        <v>0</v>
      </c>
      <c r="G10" s="103">
        <v>0</v>
      </c>
      <c r="H10" s="104">
        <v>0</v>
      </c>
      <c r="I10" s="90">
        <v>0</v>
      </c>
      <c r="J10" s="91">
        <v>0</v>
      </c>
      <c r="K10" s="91">
        <v>0</v>
      </c>
      <c r="L10" s="92">
        <v>0</v>
      </c>
      <c r="M10" s="117">
        <f t="shared" si="0"/>
        <v>9.75</v>
      </c>
    </row>
    <row r="11" spans="1:16">
      <c r="A11" s="53">
        <v>8</v>
      </c>
      <c r="B11" s="54" t="s">
        <v>194</v>
      </c>
      <c r="C11" s="112"/>
      <c r="D11" s="113">
        <f t="shared" si="1"/>
        <v>0</v>
      </c>
      <c r="E11" s="102"/>
      <c r="F11" s="103"/>
      <c r="G11" s="103"/>
      <c r="H11" s="104"/>
      <c r="I11" s="90"/>
      <c r="J11" s="91"/>
      <c r="K11" s="91"/>
      <c r="L11" s="92"/>
      <c r="M11" s="117">
        <f t="shared" si="0"/>
        <v>0</v>
      </c>
    </row>
    <row r="12" spans="1:16">
      <c r="A12" s="53">
        <v>9</v>
      </c>
      <c r="B12" s="54" t="s">
        <v>195</v>
      </c>
      <c r="C12" s="112">
        <v>10</v>
      </c>
      <c r="D12" s="113">
        <f t="shared" si="1"/>
        <v>32.5</v>
      </c>
      <c r="E12" s="102"/>
      <c r="F12" s="103"/>
      <c r="G12" s="103"/>
      <c r="H12" s="104"/>
      <c r="I12" s="90"/>
      <c r="J12" s="91"/>
      <c r="K12" s="91"/>
      <c r="L12" s="92"/>
      <c r="M12" s="117">
        <f t="shared" si="0"/>
        <v>32.5</v>
      </c>
    </row>
    <row r="13" spans="1:16">
      <c r="A13" s="53">
        <v>11</v>
      </c>
      <c r="B13" s="54" t="s">
        <v>196</v>
      </c>
      <c r="C13" s="112">
        <v>15</v>
      </c>
      <c r="D13" s="113">
        <f t="shared" si="1"/>
        <v>48.75</v>
      </c>
      <c r="E13" s="102">
        <v>0</v>
      </c>
      <c r="F13" s="103">
        <v>0</v>
      </c>
      <c r="G13" s="103">
        <v>0</v>
      </c>
      <c r="H13" s="104">
        <v>0</v>
      </c>
      <c r="I13" s="90">
        <v>0</v>
      </c>
      <c r="J13" s="91">
        <v>0</v>
      </c>
      <c r="K13" s="91">
        <v>0</v>
      </c>
      <c r="L13" s="92">
        <v>0</v>
      </c>
      <c r="M13" s="117">
        <f t="shared" si="0"/>
        <v>48.75</v>
      </c>
    </row>
    <row r="14" spans="1:16">
      <c r="A14" s="53">
        <v>12</v>
      </c>
      <c r="B14" s="54" t="s">
        <v>196</v>
      </c>
      <c r="C14" s="112"/>
      <c r="D14" s="113">
        <f t="shared" si="1"/>
        <v>0</v>
      </c>
      <c r="E14" s="102"/>
      <c r="F14" s="103"/>
      <c r="G14" s="103"/>
      <c r="H14" s="104"/>
      <c r="I14" s="90"/>
      <c r="J14" s="91"/>
      <c r="K14" s="91"/>
      <c r="L14" s="92"/>
      <c r="M14" s="117">
        <f t="shared" si="0"/>
        <v>0</v>
      </c>
    </row>
    <row r="15" spans="1:16">
      <c r="A15" s="53">
        <v>13</v>
      </c>
      <c r="B15" s="54" t="s">
        <v>197</v>
      </c>
      <c r="C15" s="112">
        <v>19</v>
      </c>
      <c r="D15" s="113">
        <f t="shared" si="1"/>
        <v>61.75</v>
      </c>
      <c r="E15" s="102">
        <v>0</v>
      </c>
      <c r="F15" s="103">
        <v>0</v>
      </c>
      <c r="G15" s="103">
        <v>0</v>
      </c>
      <c r="H15" s="104">
        <v>0</v>
      </c>
      <c r="I15" s="90">
        <v>0</v>
      </c>
      <c r="J15" s="91">
        <v>0</v>
      </c>
      <c r="K15" s="91">
        <v>0</v>
      </c>
      <c r="L15" s="92">
        <v>0</v>
      </c>
      <c r="M15" s="117">
        <f t="shared" si="0"/>
        <v>61.75</v>
      </c>
    </row>
    <row r="16" spans="1:16">
      <c r="A16" s="53">
        <v>15</v>
      </c>
      <c r="B16" s="54" t="s">
        <v>198</v>
      </c>
      <c r="C16" s="112">
        <v>0</v>
      </c>
      <c r="D16" s="113">
        <f t="shared" si="1"/>
        <v>0</v>
      </c>
      <c r="E16" s="102"/>
      <c r="F16" s="103"/>
      <c r="G16" s="103"/>
      <c r="H16" s="104"/>
      <c r="I16" s="90"/>
      <c r="J16" s="91"/>
      <c r="K16" s="91"/>
      <c r="L16" s="92"/>
      <c r="M16" s="117">
        <f t="shared" si="0"/>
        <v>0</v>
      </c>
    </row>
    <row r="17" spans="1:13">
      <c r="A17" s="53">
        <v>16</v>
      </c>
      <c r="B17" s="54" t="s">
        <v>199</v>
      </c>
      <c r="C17" s="112">
        <v>15</v>
      </c>
      <c r="D17" s="113">
        <f t="shared" si="1"/>
        <v>48.75</v>
      </c>
      <c r="E17" s="102">
        <v>15</v>
      </c>
      <c r="F17" s="103">
        <v>15</v>
      </c>
      <c r="G17" s="103">
        <v>15</v>
      </c>
      <c r="H17" s="104">
        <v>20</v>
      </c>
      <c r="I17" s="90">
        <v>0</v>
      </c>
      <c r="J17" s="91">
        <v>0</v>
      </c>
      <c r="K17" s="91">
        <v>0</v>
      </c>
      <c r="L17" s="92">
        <v>0</v>
      </c>
      <c r="M17" s="117">
        <f t="shared" si="0"/>
        <v>113.75</v>
      </c>
    </row>
    <row r="18" spans="1:13">
      <c r="A18" s="53">
        <v>17</v>
      </c>
      <c r="B18" s="54" t="s">
        <v>200</v>
      </c>
      <c r="C18" s="112">
        <v>0</v>
      </c>
      <c r="D18" s="113">
        <f t="shared" si="1"/>
        <v>0</v>
      </c>
      <c r="E18" s="102"/>
      <c r="F18" s="103"/>
      <c r="G18" s="103"/>
      <c r="H18" s="104"/>
      <c r="I18" s="90"/>
      <c r="J18" s="91"/>
      <c r="K18" s="91"/>
      <c r="L18" s="92"/>
      <c r="M18" s="117">
        <f t="shared" si="0"/>
        <v>0</v>
      </c>
    </row>
    <row r="19" spans="1:13">
      <c r="A19" s="53">
        <v>18</v>
      </c>
      <c r="B19" s="54" t="s">
        <v>201</v>
      </c>
      <c r="C19" s="112">
        <v>17</v>
      </c>
      <c r="D19" s="113">
        <f t="shared" si="1"/>
        <v>55.25</v>
      </c>
      <c r="E19" s="102">
        <v>15</v>
      </c>
      <c r="F19" s="103">
        <v>0</v>
      </c>
      <c r="G19" s="103">
        <v>15</v>
      </c>
      <c r="H19" s="104">
        <v>0</v>
      </c>
      <c r="I19" s="90">
        <v>15</v>
      </c>
      <c r="J19" s="91">
        <v>15</v>
      </c>
      <c r="K19" s="91">
        <v>0</v>
      </c>
      <c r="L19" s="92">
        <v>0</v>
      </c>
      <c r="M19" s="117">
        <f t="shared" si="0"/>
        <v>115.25</v>
      </c>
    </row>
    <row r="20" spans="1:13">
      <c r="A20" s="53">
        <v>19</v>
      </c>
      <c r="B20" s="54" t="s">
        <v>202</v>
      </c>
      <c r="C20" s="112">
        <v>16</v>
      </c>
      <c r="D20" s="113">
        <f t="shared" si="1"/>
        <v>52</v>
      </c>
      <c r="E20" s="102">
        <v>15</v>
      </c>
      <c r="F20" s="103">
        <v>15</v>
      </c>
      <c r="G20" s="103">
        <v>15</v>
      </c>
      <c r="H20" s="104">
        <v>0</v>
      </c>
      <c r="I20" s="90">
        <v>0</v>
      </c>
      <c r="J20" s="91">
        <v>0</v>
      </c>
      <c r="K20" s="91">
        <v>0</v>
      </c>
      <c r="L20" s="92">
        <v>0</v>
      </c>
      <c r="M20" s="117">
        <f t="shared" si="0"/>
        <v>97</v>
      </c>
    </row>
    <row r="21" spans="1:13">
      <c r="A21" s="53">
        <v>20</v>
      </c>
      <c r="B21" s="54" t="s">
        <v>203</v>
      </c>
      <c r="C21" s="112">
        <v>0</v>
      </c>
      <c r="D21" s="113">
        <f t="shared" si="1"/>
        <v>0</v>
      </c>
      <c r="E21" s="102">
        <v>0</v>
      </c>
      <c r="F21" s="103">
        <v>0</v>
      </c>
      <c r="G21" s="103">
        <v>0</v>
      </c>
      <c r="H21" s="104">
        <v>0</v>
      </c>
      <c r="I21" s="90">
        <v>0</v>
      </c>
      <c r="J21" s="91">
        <v>0</v>
      </c>
      <c r="K21" s="91">
        <v>0</v>
      </c>
      <c r="L21" s="92">
        <v>0</v>
      </c>
      <c r="M21" s="117">
        <f t="shared" si="0"/>
        <v>0</v>
      </c>
    </row>
    <row r="22" spans="1:13">
      <c r="A22" s="53">
        <v>21</v>
      </c>
      <c r="B22" s="54" t="s">
        <v>204</v>
      </c>
      <c r="C22" s="112">
        <v>13</v>
      </c>
      <c r="D22" s="113">
        <f t="shared" si="1"/>
        <v>42.25</v>
      </c>
      <c r="E22" s="102">
        <v>0</v>
      </c>
      <c r="F22" s="103">
        <v>0</v>
      </c>
      <c r="G22" s="103">
        <v>0</v>
      </c>
      <c r="H22" s="104">
        <v>0</v>
      </c>
      <c r="I22" s="90">
        <v>0</v>
      </c>
      <c r="J22" s="91">
        <v>0</v>
      </c>
      <c r="K22" s="91">
        <v>0</v>
      </c>
      <c r="L22" s="92">
        <v>0</v>
      </c>
      <c r="M22" s="117">
        <f t="shared" si="0"/>
        <v>42.25</v>
      </c>
    </row>
    <row r="23" spans="1:13">
      <c r="A23" s="53">
        <v>23</v>
      </c>
      <c r="B23" s="54" t="s">
        <v>205</v>
      </c>
      <c r="C23" s="112">
        <v>0</v>
      </c>
      <c r="D23" s="113">
        <f t="shared" si="1"/>
        <v>0</v>
      </c>
      <c r="E23" s="102">
        <v>0</v>
      </c>
      <c r="F23" s="103">
        <v>0</v>
      </c>
      <c r="G23" s="103">
        <v>0</v>
      </c>
      <c r="H23" s="104">
        <v>0</v>
      </c>
      <c r="I23" s="90">
        <v>0</v>
      </c>
      <c r="J23" s="91">
        <v>0</v>
      </c>
      <c r="K23" s="91">
        <v>0</v>
      </c>
      <c r="L23" s="92">
        <v>0</v>
      </c>
      <c r="M23" s="117">
        <f t="shared" si="0"/>
        <v>0</v>
      </c>
    </row>
    <row r="24" spans="1:13">
      <c r="A24" s="325">
        <v>25</v>
      </c>
      <c r="B24" s="326" t="s">
        <v>206</v>
      </c>
      <c r="C24" s="112">
        <v>12</v>
      </c>
      <c r="D24" s="113">
        <f t="shared" si="1"/>
        <v>39</v>
      </c>
      <c r="E24" s="102">
        <v>15</v>
      </c>
      <c r="F24" s="103">
        <v>15</v>
      </c>
      <c r="G24" s="103">
        <v>15</v>
      </c>
      <c r="H24" s="104">
        <v>20</v>
      </c>
      <c r="I24" s="90">
        <v>10</v>
      </c>
      <c r="J24" s="91">
        <v>0</v>
      </c>
      <c r="K24" s="91">
        <v>15</v>
      </c>
      <c r="L24" s="92">
        <v>15</v>
      </c>
      <c r="M24" s="117">
        <f t="shared" si="0"/>
        <v>144</v>
      </c>
    </row>
    <row r="25" spans="1:13" ht="15.75" thickBot="1">
      <c r="A25" s="55">
        <v>26</v>
      </c>
      <c r="B25" s="56" t="s">
        <v>190</v>
      </c>
      <c r="C25" s="114">
        <v>18</v>
      </c>
      <c r="D25" s="115">
        <f t="shared" si="1"/>
        <v>58.5</v>
      </c>
      <c r="E25" s="105">
        <v>15</v>
      </c>
      <c r="F25" s="106">
        <v>15</v>
      </c>
      <c r="G25" s="106">
        <v>15</v>
      </c>
      <c r="H25" s="107">
        <v>20</v>
      </c>
      <c r="I25" s="93">
        <v>15</v>
      </c>
      <c r="J25" s="94">
        <v>15</v>
      </c>
      <c r="K25" s="94">
        <v>0</v>
      </c>
      <c r="L25" s="95">
        <v>0</v>
      </c>
      <c r="M25" s="118">
        <f t="shared" si="0"/>
        <v>153.5</v>
      </c>
    </row>
    <row r="26" spans="1:13" s="76" customFormat="1">
      <c r="C26" s="76">
        <v>20</v>
      </c>
      <c r="D26">
        <f t="shared" si="1"/>
        <v>65</v>
      </c>
      <c r="E26" s="76">
        <v>15</v>
      </c>
      <c r="F26" s="76">
        <v>15</v>
      </c>
      <c r="G26" s="76">
        <v>15</v>
      </c>
      <c r="H26" s="76">
        <v>20</v>
      </c>
      <c r="I26" s="76">
        <v>15</v>
      </c>
      <c r="J26" s="76">
        <v>15</v>
      </c>
      <c r="K26" s="76">
        <v>20</v>
      </c>
      <c r="L26" s="76">
        <v>20</v>
      </c>
      <c r="M26" s="76">
        <f>SUM(D26:L26)</f>
        <v>200</v>
      </c>
    </row>
  </sheetData>
  <mergeCells count="4">
    <mergeCell ref="C3:D3"/>
    <mergeCell ref="E3:H3"/>
    <mergeCell ref="I3:L3"/>
    <mergeCell ref="M3:M4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N2" sqref="N2"/>
    </sheetView>
  </sheetViews>
  <sheetFormatPr defaultRowHeight="15"/>
  <cols>
    <col min="1" max="1" width="6.140625" customWidth="1"/>
    <col min="2" max="2" width="15.85546875" customWidth="1"/>
    <col min="3" max="3" width="11" customWidth="1"/>
    <col min="4" max="4" width="11.140625" customWidth="1"/>
    <col min="5" max="5" width="10" customWidth="1"/>
    <col min="6" max="6" width="9.7109375" customWidth="1"/>
    <col min="7" max="7" width="2.5703125" customWidth="1"/>
    <col min="9" max="9" width="2.140625" customWidth="1"/>
    <col min="11" max="11" width="2.7109375" customWidth="1"/>
    <col min="12" max="12" width="10" customWidth="1"/>
    <col min="13" max="13" width="2.28515625" customWidth="1"/>
    <col min="14" max="14" width="10.5703125" style="39" customWidth="1"/>
    <col min="15" max="15" width="3.42578125" customWidth="1"/>
    <col min="16" max="16" width="11.42578125" style="39" customWidth="1"/>
  </cols>
  <sheetData>
    <row r="1" spans="1:16" ht="33.75" customHeight="1" thickBot="1">
      <c r="C1" s="124" t="s">
        <v>118</v>
      </c>
      <c r="D1" s="125" t="s">
        <v>119</v>
      </c>
      <c r="E1" s="127" t="s">
        <v>120</v>
      </c>
      <c r="F1" s="126" t="s">
        <v>121</v>
      </c>
      <c r="G1" s="119"/>
      <c r="H1" s="128" t="s">
        <v>123</v>
      </c>
      <c r="I1" s="119"/>
      <c r="J1" s="120" t="s">
        <v>122</v>
      </c>
      <c r="K1" s="119"/>
      <c r="L1" s="121" t="s">
        <v>125</v>
      </c>
      <c r="M1" s="122"/>
      <c r="N1" s="123" t="s">
        <v>126</v>
      </c>
      <c r="P1" s="212" t="s">
        <v>163</v>
      </c>
    </row>
    <row r="2" spans="1:16" ht="17.25" customHeight="1">
      <c r="A2" s="223">
        <v>1</v>
      </c>
      <c r="B2" s="52" t="s">
        <v>189</v>
      </c>
      <c r="C2" s="192">
        <f>'Unid2 - FS1'!I5</f>
        <v>95</v>
      </c>
      <c r="D2" s="193">
        <f>'Unid2 - FS2'!V4</f>
        <v>142</v>
      </c>
      <c r="E2" s="194">
        <f>'Unid2 - FS3'!M5</f>
        <v>0</v>
      </c>
      <c r="F2" s="204">
        <f>AVERAGE(C2:E2)</f>
        <v>79</v>
      </c>
      <c r="G2" s="139"/>
      <c r="H2" s="186">
        <v>120</v>
      </c>
      <c r="I2" s="139"/>
      <c r="J2" s="187">
        <f>Observação!R4</f>
        <v>130</v>
      </c>
      <c r="K2" s="139"/>
      <c r="L2" s="201">
        <f>F2*50%+H2*40%+J2*10%</f>
        <v>100.5</v>
      </c>
      <c r="M2" s="139"/>
      <c r="N2" s="216">
        <v>10</v>
      </c>
      <c r="P2" s="213"/>
    </row>
    <row r="3" spans="1:16" ht="17.25" customHeight="1">
      <c r="A3" s="53">
        <v>2</v>
      </c>
      <c r="B3" s="54" t="s">
        <v>190</v>
      </c>
      <c r="C3" s="195">
        <f>'Unid2 - FS1'!I6</f>
        <v>140</v>
      </c>
      <c r="D3" s="196">
        <f>'Unid2 - FS2'!V5</f>
        <v>200</v>
      </c>
      <c r="E3" s="197">
        <f>'Unid2 - FS3'!M6</f>
        <v>143.5</v>
      </c>
      <c r="F3" s="205">
        <f>AVERAGE(C3:E3)</f>
        <v>161.16666666666666</v>
      </c>
      <c r="G3" s="139"/>
      <c r="H3" s="188">
        <v>120</v>
      </c>
      <c r="I3" s="139"/>
      <c r="J3" s="189">
        <f>Observação!R5</f>
        <v>138</v>
      </c>
      <c r="K3" s="139"/>
      <c r="L3" s="202">
        <f t="shared" ref="L3:L22" si="0">F3*50%+H3*40%+J3*10%</f>
        <v>142.38333333333333</v>
      </c>
      <c r="M3" s="139"/>
      <c r="N3" s="217">
        <v>14</v>
      </c>
      <c r="P3" s="213"/>
    </row>
    <row r="4" spans="1:16" ht="17.25" customHeight="1">
      <c r="A4" s="53">
        <v>3</v>
      </c>
      <c r="B4" s="54" t="s">
        <v>190</v>
      </c>
      <c r="C4" s="195">
        <f>'Unid2 - FS1'!I7</f>
        <v>90</v>
      </c>
      <c r="D4" s="196">
        <f>'Unid2 - FS2'!V6</f>
        <v>200</v>
      </c>
      <c r="E4" s="197">
        <f>'Unid2 - FS3'!M7</f>
        <v>95</v>
      </c>
      <c r="F4" s="205">
        <f t="shared" ref="F4:F21" si="1">AVERAGE(C4:E4)</f>
        <v>128.33333333333334</v>
      </c>
      <c r="G4" s="139"/>
      <c r="H4" s="188">
        <v>120</v>
      </c>
      <c r="I4" s="139"/>
      <c r="J4" s="189">
        <f>Observação!R6</f>
        <v>130</v>
      </c>
      <c r="K4" s="139"/>
      <c r="L4" s="202">
        <f t="shared" si="0"/>
        <v>125.16666666666667</v>
      </c>
      <c r="M4" s="139"/>
      <c r="N4" s="217">
        <v>13</v>
      </c>
      <c r="P4" s="213"/>
    </row>
    <row r="5" spans="1:16" ht="17.25" customHeight="1">
      <c r="A5" s="53">
        <v>4</v>
      </c>
      <c r="B5" s="54" t="s">
        <v>191</v>
      </c>
      <c r="C5" s="195">
        <f>'Unid2 - FS1'!I8</f>
        <v>150</v>
      </c>
      <c r="D5" s="196">
        <f>'Unid2 - FS2'!V7</f>
        <v>192</v>
      </c>
      <c r="E5" s="197">
        <f>'Unid2 - FS3'!M8</f>
        <v>0</v>
      </c>
      <c r="F5" s="205">
        <f t="shared" si="1"/>
        <v>114</v>
      </c>
      <c r="G5" s="139"/>
      <c r="H5" s="188">
        <v>130</v>
      </c>
      <c r="I5" s="139"/>
      <c r="J5" s="189">
        <f>Observação!R7</f>
        <v>138</v>
      </c>
      <c r="K5" s="139"/>
      <c r="L5" s="202">
        <f t="shared" si="0"/>
        <v>122.8</v>
      </c>
      <c r="M5" s="139"/>
      <c r="N5" s="217">
        <v>12</v>
      </c>
      <c r="P5" s="213"/>
    </row>
    <row r="6" spans="1:16" ht="17.25" customHeight="1">
      <c r="A6" s="53">
        <v>5</v>
      </c>
      <c r="B6" s="54" t="s">
        <v>192</v>
      </c>
      <c r="C6" s="195">
        <f>'Unid2 - FS1'!I9</f>
        <v>20</v>
      </c>
      <c r="D6" s="196">
        <f>'Unid2 - FS2'!V8</f>
        <v>174</v>
      </c>
      <c r="E6" s="197">
        <f>'Unid2 - FS3'!M9</f>
        <v>0</v>
      </c>
      <c r="F6" s="205">
        <f t="shared" si="1"/>
        <v>64.666666666666671</v>
      </c>
      <c r="G6" s="139"/>
      <c r="H6" s="188">
        <v>120</v>
      </c>
      <c r="I6" s="139"/>
      <c r="J6" s="189">
        <f>Observação!R8</f>
        <v>142</v>
      </c>
      <c r="K6" s="139"/>
      <c r="L6" s="202">
        <f t="shared" si="0"/>
        <v>94.533333333333346</v>
      </c>
      <c r="M6" s="139"/>
      <c r="N6" s="217">
        <v>10</v>
      </c>
      <c r="P6" s="213"/>
    </row>
    <row r="7" spans="1:16" ht="17.25" customHeight="1">
      <c r="A7" s="53">
        <v>7</v>
      </c>
      <c r="B7" s="54" t="s">
        <v>193</v>
      </c>
      <c r="C7" s="195">
        <f>'Unid2 - FS1'!I10</f>
        <v>50</v>
      </c>
      <c r="D7" s="196">
        <f>'Unid2 - FS2'!V9</f>
        <v>142</v>
      </c>
      <c r="E7" s="197">
        <f>'Unid2 - FS3'!M10</f>
        <v>9.75</v>
      </c>
      <c r="F7" s="205">
        <f t="shared" si="1"/>
        <v>67.25</v>
      </c>
      <c r="G7" s="139"/>
      <c r="H7" s="188">
        <v>120</v>
      </c>
      <c r="I7" s="139"/>
      <c r="J7" s="189">
        <f>Observação!R9</f>
        <v>138</v>
      </c>
      <c r="K7" s="139"/>
      <c r="L7" s="202">
        <f t="shared" si="0"/>
        <v>95.424999999999997</v>
      </c>
      <c r="M7" s="139"/>
      <c r="N7" s="217">
        <v>10</v>
      </c>
      <c r="P7" s="213"/>
    </row>
    <row r="8" spans="1:16" ht="17.25" customHeight="1">
      <c r="A8" s="53">
        <v>8</v>
      </c>
      <c r="B8" s="54" t="s">
        <v>194</v>
      </c>
      <c r="C8" s="195">
        <f>'Unid2 - FS1'!I11</f>
        <v>30</v>
      </c>
      <c r="D8" s="196">
        <f>'Unid2 - FS2'!V10</f>
        <v>189</v>
      </c>
      <c r="E8" s="197">
        <f>'Unid2 - FS3'!M11</f>
        <v>0</v>
      </c>
      <c r="F8" s="205">
        <f t="shared" si="1"/>
        <v>73</v>
      </c>
      <c r="G8" s="139"/>
      <c r="H8" s="188">
        <v>120</v>
      </c>
      <c r="I8" s="139"/>
      <c r="J8" s="189">
        <f>Observação!R10</f>
        <v>114</v>
      </c>
      <c r="K8" s="139"/>
      <c r="L8" s="202">
        <f t="shared" si="0"/>
        <v>95.9</v>
      </c>
      <c r="M8" s="139"/>
      <c r="N8" s="217">
        <v>10</v>
      </c>
      <c r="P8" s="213"/>
    </row>
    <row r="9" spans="1:16" ht="17.25" customHeight="1">
      <c r="A9" s="53">
        <v>9</v>
      </c>
      <c r="B9" s="54" t="s">
        <v>195</v>
      </c>
      <c r="C9" s="195">
        <f>'Unid2 - FS1'!I12</f>
        <v>25</v>
      </c>
      <c r="D9" s="196">
        <f>'Unid2 - FS2'!V11</f>
        <v>30</v>
      </c>
      <c r="E9" s="197">
        <f>'Unid2 - FS3'!M12</f>
        <v>32.5</v>
      </c>
      <c r="F9" s="205">
        <f t="shared" si="1"/>
        <v>29.166666666666668</v>
      </c>
      <c r="G9" s="139"/>
      <c r="H9" s="188">
        <v>100</v>
      </c>
      <c r="I9" s="139"/>
      <c r="J9" s="189">
        <f>Observação!R11</f>
        <v>120</v>
      </c>
      <c r="K9" s="139"/>
      <c r="L9" s="202">
        <f t="shared" si="0"/>
        <v>66.583333333333343</v>
      </c>
      <c r="M9" s="139"/>
      <c r="N9" s="217">
        <v>7</v>
      </c>
      <c r="P9" s="213">
        <v>10</v>
      </c>
    </row>
    <row r="10" spans="1:16" ht="17.25" customHeight="1">
      <c r="A10" s="53">
        <v>11</v>
      </c>
      <c r="B10" s="54" t="s">
        <v>196</v>
      </c>
      <c r="C10" s="195">
        <f>'Unid2 - FS1'!I13</f>
        <v>45</v>
      </c>
      <c r="D10" s="196">
        <f>'Unid2 - FS2'!V12</f>
        <v>142</v>
      </c>
      <c r="E10" s="197">
        <f>'Unid2 - FS3'!M13</f>
        <v>48.75</v>
      </c>
      <c r="F10" s="205">
        <f t="shared" si="1"/>
        <v>78.583333333333329</v>
      </c>
      <c r="G10" s="139"/>
      <c r="H10" s="188">
        <v>100</v>
      </c>
      <c r="I10" s="139"/>
      <c r="J10" s="189">
        <f>Observação!R12</f>
        <v>120</v>
      </c>
      <c r="K10" s="139"/>
      <c r="L10" s="202">
        <f t="shared" si="0"/>
        <v>91.291666666666657</v>
      </c>
      <c r="M10" s="139"/>
      <c r="N10" s="217">
        <v>9</v>
      </c>
      <c r="P10" s="213">
        <v>10</v>
      </c>
    </row>
    <row r="11" spans="1:16" ht="17.25" customHeight="1">
      <c r="A11" s="53">
        <v>12</v>
      </c>
      <c r="B11" s="54" t="s">
        <v>196</v>
      </c>
      <c r="C11" s="195">
        <f>'Unid2 - FS1'!I14</f>
        <v>55</v>
      </c>
      <c r="D11" s="196">
        <f>'Unid2 - FS2'!V13</f>
        <v>102</v>
      </c>
      <c r="E11" s="197">
        <f>'Unid2 - FS3'!M14</f>
        <v>0</v>
      </c>
      <c r="F11" s="205">
        <f t="shared" si="1"/>
        <v>52.333333333333336</v>
      </c>
      <c r="G11" s="139"/>
      <c r="H11" s="188">
        <v>100</v>
      </c>
      <c r="I11" s="139"/>
      <c r="J11" s="189">
        <f>Observação!R13</f>
        <v>122</v>
      </c>
      <c r="K11" s="139"/>
      <c r="L11" s="202">
        <f t="shared" si="0"/>
        <v>78.366666666666674</v>
      </c>
      <c r="M11" s="139"/>
      <c r="N11" s="217">
        <v>8</v>
      </c>
      <c r="P11" s="213"/>
    </row>
    <row r="12" spans="1:16" ht="17.25" customHeight="1">
      <c r="A12" s="53">
        <v>13</v>
      </c>
      <c r="B12" s="54" t="s">
        <v>197</v>
      </c>
      <c r="C12" s="195">
        <f>'Unid2 - FS1'!I15</f>
        <v>130</v>
      </c>
      <c r="D12" s="196">
        <f>'Unid2 - FS2'!V14</f>
        <v>126</v>
      </c>
      <c r="E12" s="197">
        <f>'Unid2 - FS3'!M15</f>
        <v>61.75</v>
      </c>
      <c r="F12" s="205">
        <f t="shared" si="1"/>
        <v>105.91666666666667</v>
      </c>
      <c r="G12" s="139"/>
      <c r="H12" s="188">
        <v>120</v>
      </c>
      <c r="I12" s="139"/>
      <c r="J12" s="189">
        <f>Observação!R14</f>
        <v>142</v>
      </c>
      <c r="K12" s="139"/>
      <c r="L12" s="202">
        <f t="shared" si="0"/>
        <v>115.15833333333335</v>
      </c>
      <c r="M12" s="139"/>
      <c r="N12" s="217">
        <v>12</v>
      </c>
      <c r="P12" s="213"/>
    </row>
    <row r="13" spans="1:16" ht="17.25" customHeight="1">
      <c r="A13" s="53">
        <v>15</v>
      </c>
      <c r="B13" s="54" t="s">
        <v>198</v>
      </c>
      <c r="C13" s="195">
        <f>'Unid2 - FS1'!I16</f>
        <v>30</v>
      </c>
      <c r="D13" s="196">
        <f>'Unid2 - FS2'!V15</f>
        <v>150</v>
      </c>
      <c r="E13" s="197">
        <f>'Unid2 - FS3'!M16</f>
        <v>0</v>
      </c>
      <c r="F13" s="205">
        <f t="shared" si="1"/>
        <v>60</v>
      </c>
      <c r="G13" s="139"/>
      <c r="H13" s="188">
        <v>100</v>
      </c>
      <c r="I13" s="139"/>
      <c r="J13" s="189">
        <f>Observação!R15</f>
        <v>132</v>
      </c>
      <c r="K13" s="139"/>
      <c r="L13" s="202">
        <f t="shared" si="0"/>
        <v>83.2</v>
      </c>
      <c r="M13" s="139"/>
      <c r="N13" s="217">
        <v>8</v>
      </c>
      <c r="P13" s="213"/>
    </row>
    <row r="14" spans="1:16" ht="17.25" customHeight="1">
      <c r="A14" s="53">
        <v>16</v>
      </c>
      <c r="B14" s="54" t="s">
        <v>199</v>
      </c>
      <c r="C14" s="195">
        <f>'Unid2 - FS1'!I17</f>
        <v>105</v>
      </c>
      <c r="D14" s="196">
        <f>'Unid2 - FS2'!V16</f>
        <v>150</v>
      </c>
      <c r="E14" s="197">
        <f>'Unid2 - FS3'!M17</f>
        <v>113.75</v>
      </c>
      <c r="F14" s="205">
        <f t="shared" si="1"/>
        <v>122.91666666666667</v>
      </c>
      <c r="G14" s="139"/>
      <c r="H14" s="188">
        <v>120</v>
      </c>
      <c r="I14" s="139"/>
      <c r="J14" s="189">
        <f>Observação!R16</f>
        <v>138</v>
      </c>
      <c r="K14" s="139"/>
      <c r="L14" s="202">
        <f t="shared" si="0"/>
        <v>123.25833333333334</v>
      </c>
      <c r="M14" s="139"/>
      <c r="N14" s="217">
        <v>12</v>
      </c>
      <c r="P14" s="213"/>
    </row>
    <row r="15" spans="1:16" ht="17.25" customHeight="1">
      <c r="A15" s="53">
        <v>17</v>
      </c>
      <c r="B15" s="54" t="s">
        <v>200</v>
      </c>
      <c r="C15" s="195">
        <f>'Unid2 - FS1'!I18</f>
        <v>0</v>
      </c>
      <c r="D15" s="196">
        <f>'Unid2 - FS2'!V17</f>
        <v>142</v>
      </c>
      <c r="E15" s="197">
        <f>'Unid2 - FS3'!M18</f>
        <v>0</v>
      </c>
      <c r="F15" s="205">
        <f t="shared" si="1"/>
        <v>47.333333333333336</v>
      </c>
      <c r="G15" s="139"/>
      <c r="H15" s="188">
        <v>100</v>
      </c>
      <c r="I15" s="139"/>
      <c r="J15" s="189">
        <f>Observação!R17</f>
        <v>136</v>
      </c>
      <c r="K15" s="139"/>
      <c r="L15" s="202">
        <f t="shared" si="0"/>
        <v>77.26666666666668</v>
      </c>
      <c r="M15" s="139"/>
      <c r="N15" s="217">
        <v>8</v>
      </c>
      <c r="P15" s="213">
        <v>10</v>
      </c>
    </row>
    <row r="16" spans="1:16" ht="17.25" customHeight="1">
      <c r="A16" s="53">
        <v>18</v>
      </c>
      <c r="B16" s="54" t="s">
        <v>201</v>
      </c>
      <c r="C16" s="195">
        <f>'Unid2 - FS1'!I19</f>
        <v>75</v>
      </c>
      <c r="D16" s="196">
        <f>'Unid2 - FS2'!V18</f>
        <v>139</v>
      </c>
      <c r="E16" s="197">
        <f>'Unid2 - FS3'!M19</f>
        <v>115.25</v>
      </c>
      <c r="F16" s="205">
        <f t="shared" si="1"/>
        <v>109.75</v>
      </c>
      <c r="G16" s="139"/>
      <c r="H16" s="188">
        <v>120</v>
      </c>
      <c r="I16" s="139"/>
      <c r="J16" s="189">
        <f>Observação!R18</f>
        <v>146</v>
      </c>
      <c r="K16" s="139"/>
      <c r="L16" s="202">
        <f t="shared" si="0"/>
        <v>117.47499999999999</v>
      </c>
      <c r="M16" s="139"/>
      <c r="N16" s="217">
        <v>12</v>
      </c>
      <c r="P16" s="213"/>
    </row>
    <row r="17" spans="1:16" ht="17.25" customHeight="1">
      <c r="A17" s="53">
        <v>19</v>
      </c>
      <c r="B17" s="54" t="s">
        <v>202</v>
      </c>
      <c r="C17" s="195">
        <f>'Unid2 - FS1'!I20</f>
        <v>60</v>
      </c>
      <c r="D17" s="196">
        <f>'Unid2 - FS2'!V19</f>
        <v>200</v>
      </c>
      <c r="E17" s="197">
        <f>'Unid2 - FS3'!M20</f>
        <v>97</v>
      </c>
      <c r="F17" s="205">
        <f t="shared" si="1"/>
        <v>119</v>
      </c>
      <c r="G17" s="139"/>
      <c r="H17" s="188">
        <v>130</v>
      </c>
      <c r="I17" s="139"/>
      <c r="J17" s="189">
        <f>Observação!R19</f>
        <v>144</v>
      </c>
      <c r="K17" s="139"/>
      <c r="L17" s="202">
        <f t="shared" si="0"/>
        <v>125.9</v>
      </c>
      <c r="M17" s="139"/>
      <c r="N17" s="217">
        <v>13</v>
      </c>
      <c r="P17" s="213"/>
    </row>
    <row r="18" spans="1:16" ht="17.25" customHeight="1">
      <c r="A18" s="53">
        <v>20</v>
      </c>
      <c r="B18" s="54" t="s">
        <v>203</v>
      </c>
      <c r="C18" s="195">
        <f>'Unid2 - FS1'!I21</f>
        <v>55</v>
      </c>
      <c r="D18" s="196">
        <f>'Unid2 - FS2'!V20</f>
        <v>192</v>
      </c>
      <c r="E18" s="197">
        <f>'Unid2 - FS3'!M21</f>
        <v>0</v>
      </c>
      <c r="F18" s="205">
        <f t="shared" si="1"/>
        <v>82.333333333333329</v>
      </c>
      <c r="G18" s="139"/>
      <c r="H18" s="188">
        <v>120</v>
      </c>
      <c r="I18" s="139"/>
      <c r="J18" s="189">
        <f>Observação!R20</f>
        <v>132</v>
      </c>
      <c r="K18" s="139"/>
      <c r="L18" s="202">
        <f t="shared" si="0"/>
        <v>102.36666666666666</v>
      </c>
      <c r="M18" s="139"/>
      <c r="N18" s="217">
        <v>10</v>
      </c>
      <c r="P18" s="213"/>
    </row>
    <row r="19" spans="1:16" ht="17.25" customHeight="1">
      <c r="A19" s="53">
        <v>21</v>
      </c>
      <c r="B19" s="54" t="s">
        <v>204</v>
      </c>
      <c r="C19" s="195">
        <f>'Unid2 - FS1'!I22</f>
        <v>30</v>
      </c>
      <c r="D19" s="196">
        <f>'Unid2 - FS2'!V21</f>
        <v>139</v>
      </c>
      <c r="E19" s="197">
        <f>'Unid2 - FS3'!M22</f>
        <v>42.25</v>
      </c>
      <c r="F19" s="205">
        <f t="shared" si="1"/>
        <v>70.416666666666671</v>
      </c>
      <c r="G19" s="139"/>
      <c r="H19" s="188">
        <v>100</v>
      </c>
      <c r="I19" s="139"/>
      <c r="J19" s="189">
        <f>Observação!R21</f>
        <v>98</v>
      </c>
      <c r="K19" s="139"/>
      <c r="L19" s="202">
        <f t="shared" si="0"/>
        <v>85.00833333333334</v>
      </c>
      <c r="M19" s="139"/>
      <c r="N19" s="217">
        <v>9</v>
      </c>
      <c r="P19" s="213">
        <v>10</v>
      </c>
    </row>
    <row r="20" spans="1:16" ht="17.25" customHeight="1">
      <c r="A20" s="53">
        <v>23</v>
      </c>
      <c r="B20" s="54" t="s">
        <v>205</v>
      </c>
      <c r="C20" s="195">
        <f>'Unid2 - FS1'!I23</f>
        <v>170</v>
      </c>
      <c r="D20" s="196">
        <f>'Unid2 - FS2'!V22</f>
        <v>142</v>
      </c>
      <c r="E20" s="197">
        <f>'Unid2 - FS3'!M23</f>
        <v>0</v>
      </c>
      <c r="F20" s="205">
        <f t="shared" si="1"/>
        <v>104</v>
      </c>
      <c r="G20" s="139"/>
      <c r="H20" s="188">
        <v>100</v>
      </c>
      <c r="I20" s="139"/>
      <c r="J20" s="189">
        <f>Observação!R22</f>
        <v>124</v>
      </c>
      <c r="K20" s="139"/>
      <c r="L20" s="202">
        <f t="shared" si="0"/>
        <v>104.4</v>
      </c>
      <c r="M20" s="139"/>
      <c r="N20" s="217">
        <v>11</v>
      </c>
      <c r="P20" s="213"/>
    </row>
    <row r="21" spans="1:16" ht="17.25" customHeight="1">
      <c r="A21" s="325">
        <v>25</v>
      </c>
      <c r="B21" s="326" t="s">
        <v>206</v>
      </c>
      <c r="C21" s="195">
        <f>'Unid2 - FS1'!I24</f>
        <v>40</v>
      </c>
      <c r="D21" s="196">
        <f>'Unid2 - FS2'!V23</f>
        <v>142</v>
      </c>
      <c r="E21" s="197">
        <f>'Unid2 - FS3'!M24</f>
        <v>144</v>
      </c>
      <c r="F21" s="205">
        <f t="shared" si="1"/>
        <v>108.66666666666667</v>
      </c>
      <c r="G21" s="139"/>
      <c r="H21" s="188">
        <v>120</v>
      </c>
      <c r="I21" s="139"/>
      <c r="J21" s="189">
        <f>Observação!R23</f>
        <v>142</v>
      </c>
      <c r="K21" s="139"/>
      <c r="L21" s="202">
        <f t="shared" si="0"/>
        <v>116.53333333333335</v>
      </c>
      <c r="M21" s="139"/>
      <c r="N21" s="217">
        <v>12</v>
      </c>
      <c r="P21" s="213"/>
    </row>
    <row r="22" spans="1:16" ht="17.25" customHeight="1" thickBot="1">
      <c r="A22" s="55">
        <v>26</v>
      </c>
      <c r="B22" s="56" t="s">
        <v>190</v>
      </c>
      <c r="C22" s="198">
        <f>'Unid2 - FS1'!I25</f>
        <v>85</v>
      </c>
      <c r="D22" s="199">
        <f>'Unid2 - FS2'!V24</f>
        <v>200</v>
      </c>
      <c r="E22" s="200">
        <f>'Unid2 - FS3'!M25</f>
        <v>153.5</v>
      </c>
      <c r="F22" s="206">
        <f>AVERAGE(C22:E22)</f>
        <v>146.16666666666666</v>
      </c>
      <c r="G22" s="139"/>
      <c r="H22" s="190">
        <v>140</v>
      </c>
      <c r="I22" s="139"/>
      <c r="J22" s="191">
        <f>Observação!R24</f>
        <v>154</v>
      </c>
      <c r="K22" s="139"/>
      <c r="L22" s="203">
        <f t="shared" si="0"/>
        <v>144.48333333333332</v>
      </c>
      <c r="M22" s="139"/>
      <c r="N22" s="218">
        <v>15</v>
      </c>
      <c r="P22" s="214"/>
    </row>
    <row r="23" spans="1:16" s="76" customFormat="1" ht="12">
      <c r="N23" s="215"/>
      <c r="P23" s="21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Sumários</vt:lpstr>
      <vt:lpstr>Observação</vt:lpstr>
      <vt:lpstr>Unid1 - FS1</vt:lpstr>
      <vt:lpstr>Unid1 - FS2</vt:lpstr>
      <vt:lpstr>Unid1 - Final</vt:lpstr>
      <vt:lpstr>Unid2 - FS1</vt:lpstr>
      <vt:lpstr>Unid2 - FS2</vt:lpstr>
      <vt:lpstr>Unid2 - FS3</vt:lpstr>
      <vt:lpstr>Unid2 - 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2006-10-20T13:27:00Z</dcterms:created>
  <dcterms:modified xsi:type="dcterms:W3CDTF">2011-03-30T10:37:16Z</dcterms:modified>
</cp:coreProperties>
</file>